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BD5D4CF-3BC1-470A-ACDF-7C2B551B70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2" l="1"/>
  <c r="F19" i="22" s="1"/>
  <c r="E18" i="22"/>
  <c r="E19" i="22" s="1"/>
  <c r="D18" i="22"/>
  <c r="D19" i="22" s="1"/>
  <c r="F10" i="22"/>
  <c r="F11" i="22" s="1"/>
  <c r="E10" i="22"/>
  <c r="E11" i="22" s="1"/>
  <c r="D10" i="22"/>
  <c r="D11" i="22" s="1"/>
  <c r="L66" i="16"/>
  <c r="M66" i="16"/>
  <c r="N66" i="16"/>
  <c r="L58" i="16"/>
  <c r="M58" i="16"/>
  <c r="N58" i="16"/>
  <c r="L44" i="16"/>
  <c r="M44" i="16"/>
  <c r="N44" i="16"/>
  <c r="N69" i="16"/>
  <c r="M69" i="16"/>
  <c r="L69" i="16"/>
  <c r="N78" i="16"/>
  <c r="M78" i="16"/>
  <c r="L78" i="16"/>
  <c r="L18" i="16"/>
  <c r="M18" i="16"/>
  <c r="N18" i="16"/>
  <c r="L52" i="16"/>
  <c r="M52" i="16"/>
  <c r="N52" i="16"/>
  <c r="L96" i="16" l="1"/>
  <c r="M96" i="16"/>
  <c r="N96" i="16"/>
  <c r="L88" i="16"/>
  <c r="M88" i="16"/>
  <c r="N88" i="16"/>
  <c r="I8" i="15"/>
  <c r="I9" i="15" s="1"/>
  <c r="H8" i="15"/>
  <c r="H9" i="15" s="1"/>
  <c r="G8" i="15"/>
  <c r="G9" i="15" s="1"/>
  <c r="L75" i="16" l="1"/>
  <c r="M75" i="16"/>
  <c r="N75" i="16"/>
  <c r="L34" i="16"/>
  <c r="M34" i="16"/>
  <c r="N34" i="16"/>
  <c r="L26" i="16"/>
  <c r="M26" i="16"/>
  <c r="N26" i="16"/>
  <c r="M84" i="16"/>
  <c r="N84" i="16"/>
  <c r="L84" i="16"/>
  <c r="M72" i="16"/>
  <c r="M79" i="16" s="1"/>
  <c r="N72" i="16"/>
  <c r="L72" i="16"/>
  <c r="L22" i="16"/>
  <c r="M22" i="16"/>
  <c r="N22" i="16"/>
  <c r="M99" i="16"/>
  <c r="N99" i="16"/>
  <c r="L99" i="16"/>
  <c r="M102" i="16"/>
  <c r="N102" i="16"/>
  <c r="L102" i="16"/>
  <c r="L79" i="16" l="1"/>
  <c r="N79" i="16"/>
  <c r="N59" i="16"/>
  <c r="L59" i="16"/>
  <c r="M59" i="16"/>
  <c r="N103" i="16"/>
  <c r="L103" i="16"/>
  <c r="M103" i="16"/>
  <c r="M104" i="16" l="1"/>
  <c r="D5" i="12" s="1"/>
  <c r="N104" i="16"/>
  <c r="I5" i="12" s="1"/>
  <c r="L104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<sst xmlns="http://schemas.openxmlformats.org/spreadsheetml/2006/main" count="527" uniqueCount="333">
  <si>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</si>
  <si>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</si>
  <si>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</si>
  <si>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</si>
  <si>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</si>
  <si>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</si>
  <si>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</si>
  <si>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</si>
  <si>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</si>
  <si>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</si>
  <si>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</si>
  <si>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</si>
  <si>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</si>
  <si>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</si>
  <si>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</si>
  <si>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</si>
  <si>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</si>
  <si>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</si>
  <si>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</si>
  <si>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</si>
  <si>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</si>
  <si>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</si>
  <si>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</si>
  <si>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</si>
  <si>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</si>
  <si>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</si>
  <si>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</si>
  <si>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</si>
  <si>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</si>
  <si>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</si>
  <si>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</si>
  <si>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</si>
  <si>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</si>
  <si>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</si>
  <si>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</si>
  <si>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</si>
  <si>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</si>
  <si>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</si>
  <si>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</si>
  <si>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</si>
  <si>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</si>
  <si>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</si>
  <si>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</si>
  <si>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</si>
  <si>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</si>
  <si>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</si>
  <si>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</si>
  <si>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</si>
  <si>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</si>
  <si>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</si>
  <si>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</si>
  <si>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</si>
  <si>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</si>
  <si>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</si>
  <si>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</si>
  <si>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</si>
  <si>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</si>
  <si>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</si>
  <si>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</si>
  <si>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</si>
  <si>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</si>
  <si>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</si>
  <si>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</si>
  <si>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</si>
  <si>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</si>
  <si>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</si>
  <si>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</si>
  <si>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</si>
  <si>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</si>
  <si>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</si>
  <si>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</si>
  <si>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</si>
  <si>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</si>
  <si>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</si>
  <si>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</si>
  <si>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</si>
  <si>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</si>
  <si>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</si>
  <si>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</si>
  <si>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</si>
  <si>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</si>
  <si>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</si>
  <si>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</si>
  <si>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</si>
  <si>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</si>
  <si>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</si>
  <si>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</si>
  <si>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</si>
  <si>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</si>
  <si>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</si>
  <si>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</si>
  <si>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</si>
  <si>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</si>
  <si>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</si>
  <si>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</si>
  <si>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</si>
  <si>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</si>
  <si>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</si>
  <si>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</si>
  <si>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</si>
  <si>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</si>
  <si>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</si>
  <si>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</si>
  <si>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</si>
  <si>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</si>
  <si>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</si>
  <si>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</si>
  <si>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</si>
  <si>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</si>
  <si>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</si>
  <si>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</si>
  <si>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</si>
  <si>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</si>
  <si>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</si>
  <si>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</si>
  <si>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</si>
  <si>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</si>
  <si>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</si>
  <si>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</si>
  <si>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</si>
  <si>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</si>
  <si>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</si>
  <si>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</si>
  <si>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</si>
  <si>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</si>
  <si>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</si>
  <si>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</si>
  <si>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</si>
  <si>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</si>
  <si>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</si>
  <si>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</si>
  <si>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</si>
  <si>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</si>
  <si>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</si>
  <si>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</si>
  <si>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</si>
  <si>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</si>
  <si>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</si>
  <si>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</si>
  <si>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</si>
  <si>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</si>
  <si>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</si>
  <si>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</si>
  <si>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</si>
  <si>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</si>
  <si>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</si>
  <si>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</si>
  <si>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</si>
  <si>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</si>
  <si>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</si>
  <si>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</si>
  <si>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</si>
  <si>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</si>
  <si>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</si>
  <si>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</si>
  <si>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</si>
  <si>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</si>
  <si>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</si>
  <si>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</si>
  <si>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</si>
  <si>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</si>
  <si>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</si>
  <si>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</si>
  <si>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</si>
  <si>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</si>
  <si>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</si>
  <si>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</si>
  <si>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</si>
  <si>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</si>
  <si>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</si>
  <si>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</si>
  <si>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</si>
  <si>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</si>
  <si>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</si>
  <si>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</si>
  <si>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</si>
  <si>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</si>
  <si>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</si>
  <si>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</si>
  <si>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</si>
  <si>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</si>
  <si>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</si>
  <si>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</si>
  <si>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</si>
  <si>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</si>
  <si>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</si>
  <si>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</si>
  <si>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</si>
  <si>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</si>
  <si>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</si>
  <si>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</si>
  <si>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</si>
  <si>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</si>
  <si>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</si>
  <si>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</si>
  <si>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</si>
  <si>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</si>
  <si>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</si>
  <si>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</si>
  <si>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</si>
  <si>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</si>
  <si>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</si>
  <si>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</si>
  <si>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</si>
  <si>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</si>
  <si>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</si>
  <si>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</si>
  <si>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</si>
  <si>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</si>
  <si>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</si>
  <si>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</si>
  <si>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</si>
  <si>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</si>
  <si>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</si>
  <si>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</si>
  <si>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</si>
  <si>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</si>
  <si>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</si>
  <si>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</si>
  <si>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</si>
  <si>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</si>
  <si>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</si>
  <si>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</si>
  <si>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</si>
  <si>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</si>
  <si>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</si>
  <si>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</si>
  <si>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</si>
  <si>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</si>
  <si>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</si>
  <si>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</si>
  <si>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</si>
  <si>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</si>
  <si>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</si>
  <si>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</si>
  <si>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</si>
  <si>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</si>
  <si>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</si>
  <si>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</si>
  <si>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</si>
  <si>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</si>
  <si>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</si>
  <si>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</si>
  <si>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</si>
  <si>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</si>
  <si>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</si>
  <si>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</si>
  <si>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</si>
  <si>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</si>
  <si>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</si>
  <si>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</si>
  <si>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</si>
  <si>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</si>
  <si>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</si>
  <si>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</si>
  <si>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</si>
  <si>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</si>
  <si>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</si>
  <si>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</si>
  <si>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</si>
  <si>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</si>
  <si>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</si>
  <si>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</si>
  <si>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</si>
  <si>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</si>
  <si>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</si>
  <si>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</si>
  <si>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</si>
  <si>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</si>
  <si>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</si>
  <si>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</si>
  <si>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</si>
  <si>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</si>
  <si>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</si>
  <si>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</si>
  <si>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</si>
  <si>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</si>
  <si>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</si>
  <si>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</si>
  <si>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</si>
  <si>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</si>
  <si>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</si>
  <si>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</si>
  <si>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</si>
  <si>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</si>
  <si>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</si>
  <si>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</si>
  <si>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</si>
  <si>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</si>
  <si>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</si>
  <si>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</si>
  <si>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</si>
  <si>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</si>
  <si>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</si>
  <si>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</si>
  <si>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</si>
  <si>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</si>
  <si>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</si>
  <si>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</si>
  <si>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</si>
  <si>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</si>
  <si>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</si>
  <si>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</si>
  <si>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</si>
  <si>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</si>
  <si>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</si>
  <si>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</si>
  <si>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</si>
  <si>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</si>
  <si>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</si>
  <si>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</si>
  <si>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Total Of Money Service Sector</t>
  </si>
  <si>
    <t xml:space="preserve">Total </t>
  </si>
  <si>
    <t>ISX Trading Indices of Tuesday 24/2/2026</t>
  </si>
  <si>
    <t>Bulletin No (36)</t>
  </si>
  <si>
    <t>Tuesday 24/2/2026</t>
  </si>
  <si>
    <t>Iraq Stock Exchange not trading companies of Tuesday 24/2/2026</t>
  </si>
  <si>
    <t xml:space="preserve">OTC Platform Trading Bulletin No (36) </t>
  </si>
  <si>
    <t>Second Platform Market Bulletin No (36)</t>
  </si>
  <si>
    <t xml:space="preserve">Undisclosed Platform Companies Bulletin No (36) </t>
  </si>
  <si>
    <t xml:space="preserve">Regular Market Bulletin No (36) </t>
  </si>
  <si>
    <t>Hammurabi Commercial Bank</t>
  </si>
  <si>
    <t>BHAM</t>
  </si>
  <si>
    <t>Non Iraqis' Bulletin Tuesday    Feb  24 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</si>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</sst>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146" xfId="1" applyFont="1" applyBorder="1" applyAlignment="1">
      <alignment vertical="center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6" xfId="0" applyFont="1" applyFill="1" applyBorder="1" applyAlignment="1">
      <alignment vertical="center" wrapText="1"/>
    </xf>
    <xf numFmtId="0" fontId="83" fillId="60" borderId="146" xfId="0" applyFont="1" applyFill="1" applyBorder="1" applyAlignment="1">
      <alignment horizontal="center" vertical="center" wrapText="1"/>
    </xf>
    <xf numFmtId="1" fontId="83" fillId="4" borderId="146" xfId="1500" applyNumberFormat="1" applyFont="1" applyFill="1" applyBorder="1" applyAlignment="1">
      <alignment horizontal="center" vertical="center" wrapText="1"/>
    </xf>
    <xf numFmtId="167" fontId="83" fillId="60" borderId="146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vertical="center"/>
    </xf>
    <xf numFmtId="167" fontId="83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1" fontId="83" fillId="0" borderId="9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167" fontId="85" fillId="0" borderId="0" xfId="1500" applyNumberFormat="1" applyFont="1"/>
    <xf numFmtId="0" fontId="86" fillId="4" borderId="9" xfId="0" applyFont="1" applyFill="1" applyBorder="1" applyAlignment="1">
      <alignment vertical="center" wrapText="1"/>
    </xf>
    <xf numFmtId="0" fontId="83" fillId="60" borderId="9" xfId="0" applyFont="1" applyFill="1" applyBorder="1" applyAlignment="1">
      <alignment horizontal="center" vertical="center" wrapText="1"/>
    </xf>
    <xf numFmtId="1" fontId="86" fillId="4" borderId="9" xfId="1500" applyNumberFormat="1" applyFont="1" applyFill="1" applyBorder="1" applyAlignment="1">
      <alignment horizontal="center" vertical="center" wrapText="1"/>
    </xf>
    <xf numFmtId="167" fontId="86" fillId="60" borderId="9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3" fontId="83" fillId="0" borderId="9" xfId="1500" applyNumberFormat="1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266700</xdr:colOff>
      <xdr:row>20</xdr:row>
      <xdr:rowOff>3743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C98ECF-AA33-0AAD-9579-81C63352F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334125" cy="2946968"/>
        </a:xfrm>
        <a:prstGeom prst="rect">
          <a:avLst/>
        </a:prstGeom>
      </xdr:spPr>
    </xdr:pic>
    <xdr:clientData/>
  </xdr:twoCellAnchor>
  <xdr:twoCellAnchor editAs="oneCell">
    <xdr:from>
      <xdr:col>7</xdr:col>
      <xdr:colOff>295276</xdr:colOff>
      <xdr:row>15</xdr:row>
      <xdr:rowOff>57150</xdr:rowOff>
    </xdr:from>
    <xdr:to>
      <xdr:col>13</xdr:col>
      <xdr:colOff>2476501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E47C82-5BAA-6780-2B56-2A3D64677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86551" y="5010150"/>
          <a:ext cx="5619750" cy="2933700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190500</xdr:colOff>
      <xdr:row>6</xdr:row>
      <xdr:rowOff>0</xdr:rowOff>
    </xdr:from>
    <xdr:to>
      <xdr:col>13</xdr:col>
      <xdr:colOff>2447925</xdr:colOff>
      <xdr:row>14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A53B787-D084-8C2E-A56E-9FFF60FB3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2075" y="2124075"/>
          <a:ext cx="3295650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30</xdr:row>
      <xdr:rowOff>266700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162450-394D-FF5C-9C0A-F4CC3A9A9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4099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30</xdr:row>
      <xdr:rowOff>266701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AA63993-5F7F-8172-1FC2-A4E5AC784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19675" cy="3409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1</xdr:row>
      <xdr:rowOff>27666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79</xdr:row>
      <xdr:rowOff>28256</xdr:rowOff>
    </xdr:from>
    <xdr:to>
      <xdr:col>13</xdr:col>
      <xdr:colOff>1530298</xdr:colOff>
      <xdr:row>79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59</xdr:row>
      <xdr:rowOff>30873</xdr:rowOff>
    </xdr:from>
    <xdr:to>
      <xdr:col>13</xdr:col>
      <xdr:colOff>1504340</xdr:colOff>
      <xdr:row>59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1123950</xdr:colOff>
      <xdr:row>0</xdr:row>
      <xdr:rowOff>0</xdr:rowOff>
    </xdr:from>
    <xdr:to>
      <xdr:col>5</xdr:col>
      <xdr:colOff>1114425</xdr:colOff>
      <xdr:row>5</xdr:row>
      <xdr:rowOff>152400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58152B0-77F2-4F16-9A7A-799B8AC34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5" y="0"/>
          <a:ext cx="12763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3" t="s">
        <v>0</v>
      </c>
      <c r="C1" s="144"/>
      <c r="D1" s="145"/>
      <c r="E1" s="146"/>
      <c r="F1" s="147"/>
      <c r="G1" s="147"/>
      <c r="H1" s="147"/>
      <c r="I1" s="147"/>
      <c r="J1" s="147"/>
      <c r="K1" s="148"/>
      <c r="L1" s="19"/>
      <c r="M1" s="19"/>
      <c r="N1" s="19"/>
    </row>
    <row r="2" spans="2:16" ht="30" customHeight="1">
      <c r="B2" s="156" t="s">
        <v>314</v>
      </c>
      <c r="C2" s="157"/>
      <c r="D2" s="15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49" t="s">
        <v>313</v>
      </c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1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2" t="s">
        <v>63</v>
      </c>
      <c r="C5" s="153"/>
      <c r="D5" s="154">
        <f>'Bullient '!M104+OTC!H9</f>
        <v>1157204755</v>
      </c>
      <c r="E5" s="155"/>
      <c r="F5" s="23"/>
      <c r="G5" s="152" t="s">
        <v>64</v>
      </c>
      <c r="H5" s="153"/>
      <c r="I5" s="154">
        <f>'Bullient '!N104+OTC!I9</f>
        <v>623189316.66000009</v>
      </c>
      <c r="J5" s="155"/>
      <c r="K5" s="24"/>
      <c r="L5" s="152" t="s">
        <v>8</v>
      </c>
      <c r="M5" s="153"/>
      <c r="N5" s="25">
        <f>'Bullient '!L104+OTC!G9</f>
        <v>752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7"/>
      <c r="L6" s="138"/>
      <c r="M6" s="139"/>
      <c r="N6" s="28"/>
      <c r="O6" s="32"/>
    </row>
    <row r="7" spans="2:16" ht="24.95" customHeight="1">
      <c r="B7" s="140" t="s">
        <v>1</v>
      </c>
      <c r="C7" s="141"/>
      <c r="D7" s="142"/>
      <c r="E7" s="29">
        <v>962.57</v>
      </c>
      <c r="F7" s="30"/>
      <c r="G7" s="140" t="s">
        <v>5</v>
      </c>
      <c r="H7" s="141"/>
      <c r="I7" s="142"/>
      <c r="J7" s="29">
        <v>1234.78</v>
      </c>
      <c r="K7" s="136"/>
      <c r="L7" s="131"/>
      <c r="M7" s="132"/>
      <c r="N7" s="18"/>
      <c r="O7" s="32"/>
    </row>
    <row r="8" spans="2:16" ht="24.95" customHeight="1">
      <c r="B8" s="140" t="s">
        <v>2</v>
      </c>
      <c r="C8" s="141"/>
      <c r="D8" s="142"/>
      <c r="E8" s="29">
        <v>965.58</v>
      </c>
      <c r="F8" s="31"/>
      <c r="G8" s="140" t="s">
        <v>6</v>
      </c>
      <c r="H8" s="141"/>
      <c r="I8" s="142"/>
      <c r="J8" s="29">
        <v>1245.93</v>
      </c>
      <c r="K8" s="136"/>
      <c r="L8" s="131"/>
      <c r="M8" s="132"/>
      <c r="N8" s="18"/>
      <c r="O8" s="32"/>
    </row>
    <row r="9" spans="2:16" ht="24.95" customHeight="1">
      <c r="B9" s="133" t="s">
        <v>3</v>
      </c>
      <c r="C9" s="134"/>
      <c r="D9" s="135"/>
      <c r="E9" s="125">
        <f>((E7/E8)-1)*100</f>
        <v>-0.31172973756705691</v>
      </c>
      <c r="F9" s="31"/>
      <c r="G9" s="133" t="s">
        <v>3</v>
      </c>
      <c r="H9" s="134"/>
      <c r="I9" s="135"/>
      <c r="J9" s="125">
        <f>((J7/J8)-1)*100</f>
        <v>-0.89491383946129766</v>
      </c>
      <c r="K9" s="136"/>
      <c r="L9" s="131"/>
      <c r="M9" s="132"/>
      <c r="N9" s="18"/>
    </row>
    <row r="10" spans="2:16" ht="24.95" customHeight="1">
      <c r="B10" s="133" t="s">
        <v>4</v>
      </c>
      <c r="C10" s="134"/>
      <c r="D10" s="135"/>
      <c r="E10" s="125">
        <f>E7-E8</f>
        <v>-3.0099999999999909</v>
      </c>
      <c r="F10" s="21"/>
      <c r="G10" s="133" t="s">
        <v>4</v>
      </c>
      <c r="H10" s="134"/>
      <c r="I10" s="135"/>
      <c r="J10" s="125">
        <f>J7-J8</f>
        <v>-11.150000000000091</v>
      </c>
      <c r="K10" s="136"/>
      <c r="L10" s="131"/>
      <c r="M10" s="13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0"/>
      <c r="L11" s="131"/>
      <c r="M11" s="132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34</v>
      </c>
      <c r="I12" s="39" t="s">
        <v>65</v>
      </c>
      <c r="J12" s="38">
        <v>13</v>
      </c>
      <c r="K12" s="136"/>
      <c r="L12" s="131"/>
      <c r="M12" s="132"/>
      <c r="N12" s="18"/>
      <c r="O12" s="32"/>
      <c r="P12" s="32"/>
    </row>
    <row r="13" spans="2:16" ht="24.95" customHeight="1">
      <c r="B13" s="37" t="s">
        <v>69</v>
      </c>
      <c r="C13" s="38">
        <v>60</v>
      </c>
      <c r="D13" s="39" t="s">
        <v>65</v>
      </c>
      <c r="E13" s="38">
        <v>1</v>
      </c>
      <c r="F13" s="30"/>
      <c r="G13" s="161" t="s">
        <v>67</v>
      </c>
      <c r="H13" s="162"/>
      <c r="I13" s="163"/>
      <c r="J13" s="38">
        <v>12</v>
      </c>
      <c r="K13" s="136"/>
      <c r="L13" s="131"/>
      <c r="M13" s="132"/>
      <c r="N13" s="18"/>
      <c r="O13" s="32"/>
      <c r="P13" s="32"/>
    </row>
    <row r="14" spans="2:16" ht="24.95" customHeight="1">
      <c r="B14" s="133" t="s">
        <v>82</v>
      </c>
      <c r="C14" s="134" t="s">
        <v>10</v>
      </c>
      <c r="D14" s="135" t="s">
        <v>10</v>
      </c>
      <c r="E14" s="38">
        <v>0</v>
      </c>
      <c r="F14" s="21"/>
      <c r="G14" s="164" t="s">
        <v>68</v>
      </c>
      <c r="H14" s="165"/>
      <c r="I14" s="166"/>
      <c r="J14" s="38">
        <v>18</v>
      </c>
      <c r="K14" s="136"/>
      <c r="L14" s="131"/>
      <c r="M14" s="132"/>
      <c r="N14" s="26"/>
      <c r="O14" s="32"/>
      <c r="P14" s="32"/>
    </row>
    <row r="15" spans="2:16" ht="24.95" customHeight="1">
      <c r="B15" s="133" t="s">
        <v>66</v>
      </c>
      <c r="C15" s="134" t="s">
        <v>11</v>
      </c>
      <c r="D15" s="135" t="s">
        <v>11</v>
      </c>
      <c r="E15" s="41">
        <v>10</v>
      </c>
      <c r="F15" s="18"/>
      <c r="G15" s="21"/>
      <c r="H15" s="21"/>
      <c r="I15" s="21"/>
      <c r="J15" s="21"/>
      <c r="K15" s="21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1"/>
      <c r="H16" s="21"/>
      <c r="I16" s="21"/>
      <c r="J16" s="21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59" t="s">
        <v>12</v>
      </c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8" t="s">
        <v>61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4" ht="36.75" customHeight="1">
      <c r="A3" s="169" t="s">
        <v>315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</row>
    <row r="4" spans="1:14" ht="21">
      <c r="A4" s="42"/>
      <c r="B4" s="42"/>
      <c r="C4" s="167" t="s">
        <v>13</v>
      </c>
      <c r="D4" s="167"/>
      <c r="E4" s="167"/>
      <c r="F4" s="167"/>
      <c r="G4" s="42"/>
      <c r="H4" s="167" t="s">
        <v>14</v>
      </c>
      <c r="I4" s="167"/>
      <c r="J4" s="167"/>
      <c r="K4" s="167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290</v>
      </c>
      <c r="D6" s="83">
        <v>2.85</v>
      </c>
      <c r="E6" s="98">
        <v>15.38</v>
      </c>
      <c r="F6" s="86">
        <v>200000</v>
      </c>
      <c r="G6" s="42"/>
      <c r="H6" s="46" t="s">
        <v>297</v>
      </c>
      <c r="I6" s="83">
        <v>0.12</v>
      </c>
      <c r="J6" s="99">
        <v>-7.69</v>
      </c>
      <c r="K6" s="86">
        <v>1310000</v>
      </c>
      <c r="L6" s="1"/>
      <c r="M6" s="1"/>
    </row>
    <row r="7" spans="1:14" s="49" customFormat="1" ht="17.100000000000001" customHeight="1">
      <c r="A7" s="42"/>
      <c r="B7" s="42"/>
      <c r="C7" s="46" t="s">
        <v>221</v>
      </c>
      <c r="D7" s="83">
        <v>0.69</v>
      </c>
      <c r="E7" s="98">
        <v>15</v>
      </c>
      <c r="F7" s="86">
        <v>5000</v>
      </c>
      <c r="G7" s="42"/>
      <c r="H7" s="46" t="s">
        <v>307</v>
      </c>
      <c r="I7" s="83">
        <v>6</v>
      </c>
      <c r="J7" s="99">
        <v>-6.98</v>
      </c>
      <c r="K7" s="86">
        <v>1271</v>
      </c>
      <c r="L7" s="1"/>
    </row>
    <row r="8" spans="1:14" s="49" customFormat="1" ht="17.100000000000001" customHeight="1">
      <c r="A8" s="42"/>
      <c r="B8" s="42"/>
      <c r="C8" s="46" t="s">
        <v>207</v>
      </c>
      <c r="D8" s="83">
        <v>0.26</v>
      </c>
      <c r="E8" s="98">
        <v>13.04</v>
      </c>
      <c r="F8" s="86">
        <v>11000</v>
      </c>
      <c r="G8" s="42"/>
      <c r="H8" s="46" t="s">
        <v>187</v>
      </c>
      <c r="I8" s="83">
        <v>2.15</v>
      </c>
      <c r="J8" s="99">
        <v>-6.52</v>
      </c>
      <c r="K8" s="86">
        <v>441776</v>
      </c>
    </row>
    <row r="9" spans="1:14" s="49" customFormat="1" ht="17.100000000000001" customHeight="1">
      <c r="A9" s="42"/>
      <c r="B9" s="42"/>
      <c r="C9" s="46" t="s">
        <v>282</v>
      </c>
      <c r="D9" s="83">
        <v>0.7</v>
      </c>
      <c r="E9" s="98">
        <v>7.69</v>
      </c>
      <c r="F9" s="86">
        <v>5000</v>
      </c>
      <c r="G9" s="42"/>
      <c r="H9" s="46" t="s">
        <v>275</v>
      </c>
      <c r="I9" s="83">
        <v>0.7</v>
      </c>
      <c r="J9" s="99">
        <v>-5.41</v>
      </c>
      <c r="K9" s="86">
        <v>260224</v>
      </c>
    </row>
    <row r="10" spans="1:14" s="49" customFormat="1" ht="17.100000000000001" customHeight="1">
      <c r="A10" s="42"/>
      <c r="B10" s="42"/>
      <c r="C10" s="46" t="s">
        <v>280</v>
      </c>
      <c r="D10" s="83">
        <v>7</v>
      </c>
      <c r="E10" s="98">
        <v>7.69</v>
      </c>
      <c r="F10" s="86">
        <v>94816</v>
      </c>
      <c r="G10" s="42"/>
      <c r="H10" s="46" t="s">
        <v>182</v>
      </c>
      <c r="I10" s="83">
        <v>1.52</v>
      </c>
      <c r="J10" s="99">
        <v>-5</v>
      </c>
      <c r="K10" s="86">
        <v>849265</v>
      </c>
    </row>
    <row r="11" spans="1:14" s="49" customFormat="1" ht="33" customHeight="1">
      <c r="A11" s="42"/>
      <c r="B11" s="42"/>
      <c r="C11" s="168" t="s">
        <v>62</v>
      </c>
      <c r="D11" s="168"/>
      <c r="E11" s="168"/>
      <c r="F11" s="168"/>
      <c r="G11" s="168"/>
      <c r="H11" s="168"/>
      <c r="I11" s="168"/>
      <c r="J11" s="168"/>
      <c r="K11" s="168"/>
    </row>
    <row r="12" spans="1:14" s="49" customFormat="1" ht="33" customHeight="1">
      <c r="A12" s="42"/>
      <c r="B12" s="42"/>
      <c r="C12" s="168"/>
      <c r="D12" s="168"/>
      <c r="E12" s="168"/>
      <c r="F12" s="168"/>
      <c r="G12" s="168"/>
      <c r="H12" s="168"/>
      <c r="I12" s="168"/>
      <c r="J12" s="168"/>
      <c r="K12" s="168"/>
    </row>
    <row r="13" spans="1:14" ht="29.25" customHeight="1">
      <c r="A13" s="42"/>
      <c r="B13" s="42"/>
      <c r="C13" s="167" t="s">
        <v>18</v>
      </c>
      <c r="D13" s="167"/>
      <c r="E13" s="167"/>
      <c r="F13" s="167"/>
      <c r="G13" s="107"/>
      <c r="H13" s="167" t="s">
        <v>7</v>
      </c>
      <c r="I13" s="167"/>
      <c r="J13" s="167"/>
      <c r="K13" s="167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254</v>
      </c>
      <c r="D15" s="83">
        <v>0.2</v>
      </c>
      <c r="E15" s="84">
        <v>0</v>
      </c>
      <c r="F15" s="86">
        <v>495000000</v>
      </c>
      <c r="G15" s="1"/>
      <c r="H15" s="46" t="s">
        <v>197</v>
      </c>
      <c r="I15" s="83">
        <v>0.32</v>
      </c>
      <c r="J15" s="84">
        <v>-3.03</v>
      </c>
      <c r="K15" s="86">
        <v>141093495.80000001</v>
      </c>
    </row>
    <row r="16" spans="1:14" ht="17.100000000000001" customHeight="1">
      <c r="A16" s="42"/>
      <c r="B16" s="42"/>
      <c r="C16" s="46" t="s">
        <v>197</v>
      </c>
      <c r="D16" s="83">
        <v>0.32</v>
      </c>
      <c r="E16" s="84">
        <v>-3.03</v>
      </c>
      <c r="F16" s="86">
        <v>446377260</v>
      </c>
      <c r="G16" s="1"/>
      <c r="H16" s="46" t="s">
        <v>254</v>
      </c>
      <c r="I16" s="83">
        <v>0.2</v>
      </c>
      <c r="J16" s="84">
        <v>0</v>
      </c>
      <c r="K16" s="86">
        <v>99000000</v>
      </c>
    </row>
    <row r="17" spans="1:11" ht="17.100000000000001" customHeight="1">
      <c r="A17" s="42"/>
      <c r="B17" s="42"/>
      <c r="C17" s="46" t="s">
        <v>84</v>
      </c>
      <c r="D17" s="83">
        <v>2.06</v>
      </c>
      <c r="E17" s="84">
        <v>0.49</v>
      </c>
      <c r="F17" s="86">
        <v>43597041</v>
      </c>
      <c r="G17" s="1"/>
      <c r="H17" s="46" t="s">
        <v>84</v>
      </c>
      <c r="I17" s="83">
        <v>2.06</v>
      </c>
      <c r="J17" s="84">
        <v>0.49</v>
      </c>
      <c r="K17" s="86">
        <v>89599849.049999997</v>
      </c>
    </row>
    <row r="18" spans="1:11" ht="17.100000000000001" customHeight="1">
      <c r="A18" s="42"/>
      <c r="B18" s="42"/>
      <c r="C18" s="46" t="s">
        <v>178</v>
      </c>
      <c r="D18" s="83">
        <v>0.14000000000000001</v>
      </c>
      <c r="E18" s="84">
        <v>0</v>
      </c>
      <c r="F18" s="86">
        <v>26500000</v>
      </c>
      <c r="G18" s="1"/>
      <c r="H18" s="46" t="s">
        <v>127</v>
      </c>
      <c r="I18" s="83">
        <v>45</v>
      </c>
      <c r="J18" s="84">
        <v>0</v>
      </c>
      <c r="K18" s="86">
        <v>74713500</v>
      </c>
    </row>
    <row r="19" spans="1:11" ht="16.5" customHeight="1">
      <c r="A19" s="42"/>
      <c r="B19" s="42"/>
      <c r="C19" s="46" t="s">
        <v>294</v>
      </c>
      <c r="D19" s="83">
        <v>0.24</v>
      </c>
      <c r="E19" s="84">
        <v>0</v>
      </c>
      <c r="F19" s="86">
        <v>23985880</v>
      </c>
      <c r="G19" s="1"/>
      <c r="H19" s="46" t="s">
        <v>33</v>
      </c>
      <c r="I19" s="83">
        <v>1.78</v>
      </c>
      <c r="J19" s="84">
        <v>1.71</v>
      </c>
      <c r="K19" s="86">
        <v>40224529.920000002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8"/>
  <sheetViews>
    <sheetView topLeftCell="A49" zoomScale="145" zoomScaleNormal="145" workbookViewId="0">
      <selection activeCell="B57" sqref="B5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8" t="s">
        <v>320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8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1.45" customHeight="1">
      <c r="A3" s="58"/>
      <c r="B3" s="190" t="s">
        <v>29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2"/>
    </row>
    <row r="4" spans="1:14" ht="11.45" customHeight="1">
      <c r="A4" s="58"/>
      <c r="B4" s="46" t="s">
        <v>294</v>
      </c>
      <c r="C4" s="59" t="s">
        <v>293</v>
      </c>
      <c r="D4" s="63">
        <v>0.24</v>
      </c>
      <c r="E4" s="83">
        <v>0.24</v>
      </c>
      <c r="F4" s="83">
        <v>0.24</v>
      </c>
      <c r="G4" s="88">
        <v>0.24</v>
      </c>
      <c r="H4" s="88">
        <v>0.24</v>
      </c>
      <c r="I4" s="83">
        <v>0.24</v>
      </c>
      <c r="J4" s="83">
        <v>0.24</v>
      </c>
      <c r="K4" s="105">
        <v>0</v>
      </c>
      <c r="L4" s="85">
        <v>16</v>
      </c>
      <c r="M4" s="86">
        <v>23985880</v>
      </c>
      <c r="N4" s="86">
        <v>5756611.2000000002</v>
      </c>
    </row>
    <row r="5" spans="1:14" ht="11.45" customHeight="1">
      <c r="A5" s="58"/>
      <c r="B5" s="46" t="s">
        <v>227</v>
      </c>
      <c r="C5" s="59" t="s">
        <v>228</v>
      </c>
      <c r="D5" s="63">
        <v>3.15</v>
      </c>
      <c r="E5" s="83">
        <v>3.16</v>
      </c>
      <c r="F5" s="83">
        <v>3.1</v>
      </c>
      <c r="G5" s="88">
        <v>3.15</v>
      </c>
      <c r="H5" s="88">
        <v>3.13</v>
      </c>
      <c r="I5" s="83">
        <v>3.15</v>
      </c>
      <c r="J5" s="83">
        <v>3.15</v>
      </c>
      <c r="K5" s="105">
        <v>0</v>
      </c>
      <c r="L5" s="85">
        <v>36</v>
      </c>
      <c r="M5" s="86">
        <v>8777979</v>
      </c>
      <c r="N5" s="86">
        <v>27608603.050000001</v>
      </c>
    </row>
    <row r="6" spans="1:14" ht="11.45" customHeight="1">
      <c r="A6" s="58"/>
      <c r="B6" s="46" t="s">
        <v>138</v>
      </c>
      <c r="C6" s="59" t="s">
        <v>139</v>
      </c>
      <c r="D6" s="63">
        <v>0.67</v>
      </c>
      <c r="E6" s="83">
        <v>0.67</v>
      </c>
      <c r="F6" s="83">
        <v>0.66</v>
      </c>
      <c r="G6" s="88">
        <v>0.67</v>
      </c>
      <c r="H6" s="88">
        <v>0.67</v>
      </c>
      <c r="I6" s="83">
        <v>0.66</v>
      </c>
      <c r="J6" s="83">
        <v>0.67</v>
      </c>
      <c r="K6" s="105">
        <v>-1.49</v>
      </c>
      <c r="L6" s="85">
        <v>3</v>
      </c>
      <c r="M6" s="86">
        <v>2016750</v>
      </c>
      <c r="N6" s="86">
        <v>1351055</v>
      </c>
    </row>
    <row r="7" spans="1:14" ht="11.45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05">
        <v>0</v>
      </c>
      <c r="L7" s="85">
        <v>1</v>
      </c>
      <c r="M7" s="86">
        <v>2000000</v>
      </c>
      <c r="N7" s="86">
        <v>440000</v>
      </c>
    </row>
    <row r="8" spans="1:14" ht="11.45" customHeight="1">
      <c r="A8" s="58"/>
      <c r="B8" s="46" t="s">
        <v>207</v>
      </c>
      <c r="C8" s="59" t="s">
        <v>208</v>
      </c>
      <c r="D8" s="63">
        <v>0.25</v>
      </c>
      <c r="E8" s="83">
        <v>0.26</v>
      </c>
      <c r="F8" s="83">
        <v>0.25</v>
      </c>
      <c r="G8" s="88">
        <v>0.25</v>
      </c>
      <c r="H8" s="88">
        <v>0.23</v>
      </c>
      <c r="I8" s="83">
        <v>0.26</v>
      </c>
      <c r="J8" s="83">
        <v>0.23</v>
      </c>
      <c r="K8" s="105">
        <v>13.04</v>
      </c>
      <c r="L8" s="85">
        <v>2</v>
      </c>
      <c r="M8" s="86">
        <v>11000</v>
      </c>
      <c r="N8" s="86">
        <v>2760</v>
      </c>
    </row>
    <row r="9" spans="1:14" ht="11.45" customHeight="1">
      <c r="A9" s="58"/>
      <c r="B9" s="46" t="s">
        <v>197</v>
      </c>
      <c r="C9" s="59" t="s">
        <v>198</v>
      </c>
      <c r="D9" s="63">
        <v>0.33</v>
      </c>
      <c r="E9" s="83">
        <v>0.33</v>
      </c>
      <c r="F9" s="83">
        <v>0.31</v>
      </c>
      <c r="G9" s="88">
        <v>0.32</v>
      </c>
      <c r="H9" s="88">
        <v>0.32</v>
      </c>
      <c r="I9" s="83">
        <v>0.32</v>
      </c>
      <c r="J9" s="83">
        <v>0.33</v>
      </c>
      <c r="K9" s="105">
        <v>-3.03</v>
      </c>
      <c r="L9" s="85">
        <v>53</v>
      </c>
      <c r="M9" s="86">
        <v>446377260</v>
      </c>
      <c r="N9" s="86">
        <v>141093495.80000001</v>
      </c>
    </row>
    <row r="10" spans="1:14" ht="11.45" customHeight="1">
      <c r="A10" s="58"/>
      <c r="B10" s="46" t="s">
        <v>270</v>
      </c>
      <c r="C10" s="59" t="s">
        <v>269</v>
      </c>
      <c r="D10" s="63">
        <v>0.21</v>
      </c>
      <c r="E10" s="83">
        <v>0.21</v>
      </c>
      <c r="F10" s="83">
        <v>0.21</v>
      </c>
      <c r="G10" s="88">
        <v>0.21</v>
      </c>
      <c r="H10" s="88">
        <v>0.21</v>
      </c>
      <c r="I10" s="83">
        <v>0.21</v>
      </c>
      <c r="J10" s="83">
        <v>0.22</v>
      </c>
      <c r="K10" s="105">
        <v>-4.55</v>
      </c>
      <c r="L10" s="85">
        <v>7</v>
      </c>
      <c r="M10" s="86">
        <v>12886675</v>
      </c>
      <c r="N10" s="86">
        <v>2706201.75</v>
      </c>
    </row>
    <row r="11" spans="1:14" ht="11.45" customHeight="1">
      <c r="A11" s="58"/>
      <c r="B11" s="46" t="s">
        <v>248</v>
      </c>
      <c r="C11" s="59" t="s">
        <v>249</v>
      </c>
      <c r="D11" s="63">
        <v>1</v>
      </c>
      <c r="E11" s="97">
        <v>1.01</v>
      </c>
      <c r="F11" s="97">
        <v>0.99</v>
      </c>
      <c r="G11" s="97">
        <v>1</v>
      </c>
      <c r="H11" s="63">
        <v>1</v>
      </c>
      <c r="I11" s="97">
        <v>1.01</v>
      </c>
      <c r="J11" s="97">
        <v>1</v>
      </c>
      <c r="K11" s="100">
        <v>1</v>
      </c>
      <c r="L11" s="101">
        <v>8</v>
      </c>
      <c r="M11" s="102">
        <v>649037</v>
      </c>
      <c r="N11" s="102">
        <v>649987</v>
      </c>
    </row>
    <row r="12" spans="1:14" ht="11.45" customHeight="1">
      <c r="A12" s="58"/>
      <c r="B12" s="46" t="s">
        <v>157</v>
      </c>
      <c r="C12" s="59" t="s">
        <v>158</v>
      </c>
      <c r="D12" s="63">
        <v>1.4</v>
      </c>
      <c r="E12" s="97">
        <v>1.4</v>
      </c>
      <c r="F12" s="97">
        <v>1.35</v>
      </c>
      <c r="G12" s="97">
        <v>1.39</v>
      </c>
      <c r="H12" s="63">
        <v>1.4</v>
      </c>
      <c r="I12" s="97">
        <v>1.35</v>
      </c>
      <c r="J12" s="97">
        <v>1.4</v>
      </c>
      <c r="K12" s="100">
        <v>-3.57</v>
      </c>
      <c r="L12" s="101">
        <v>3</v>
      </c>
      <c r="M12" s="102">
        <v>24556</v>
      </c>
      <c r="N12" s="102">
        <v>34047.1</v>
      </c>
    </row>
    <row r="13" spans="1:14" ht="11.45" customHeight="1">
      <c r="A13" s="58"/>
      <c r="B13" s="46" t="s">
        <v>297</v>
      </c>
      <c r="C13" s="59" t="s">
        <v>296</v>
      </c>
      <c r="D13" s="63">
        <v>0.14000000000000001</v>
      </c>
      <c r="E13" s="83">
        <v>0.14000000000000001</v>
      </c>
      <c r="F13" s="83">
        <v>0.12</v>
      </c>
      <c r="G13" s="88">
        <v>0.13</v>
      </c>
      <c r="H13" s="88">
        <v>0.13</v>
      </c>
      <c r="I13" s="83">
        <v>0.12</v>
      </c>
      <c r="J13" s="83">
        <v>0.13</v>
      </c>
      <c r="K13" s="105">
        <v>-7.69</v>
      </c>
      <c r="L13" s="85">
        <v>4</v>
      </c>
      <c r="M13" s="86">
        <v>1310000</v>
      </c>
      <c r="N13" s="86">
        <v>167400</v>
      </c>
    </row>
    <row r="14" spans="1:14" ht="11.45" customHeight="1">
      <c r="A14" s="58"/>
      <c r="B14" s="46" t="s">
        <v>84</v>
      </c>
      <c r="C14" s="59" t="s">
        <v>83</v>
      </c>
      <c r="D14" s="63">
        <v>2.06</v>
      </c>
      <c r="E14" s="83">
        <v>2.06</v>
      </c>
      <c r="F14" s="83">
        <v>2.04</v>
      </c>
      <c r="G14" s="88">
        <v>2.06</v>
      </c>
      <c r="H14" s="88">
        <v>2.06</v>
      </c>
      <c r="I14" s="83">
        <v>2.06</v>
      </c>
      <c r="J14" s="83">
        <v>2.0499999999999998</v>
      </c>
      <c r="K14" s="105">
        <v>0.49</v>
      </c>
      <c r="L14" s="85">
        <v>76</v>
      </c>
      <c r="M14" s="86">
        <v>43597041</v>
      </c>
      <c r="N14" s="86">
        <v>89599849.049999997</v>
      </c>
    </row>
    <row r="15" spans="1:14" ht="11.45" customHeight="1">
      <c r="A15" s="58"/>
      <c r="B15" s="46" t="s">
        <v>282</v>
      </c>
      <c r="C15" s="59" t="s">
        <v>283</v>
      </c>
      <c r="D15" s="63">
        <v>0.7</v>
      </c>
      <c r="E15" s="83">
        <v>0.7</v>
      </c>
      <c r="F15" s="83">
        <v>0.7</v>
      </c>
      <c r="G15" s="88">
        <v>0.7</v>
      </c>
      <c r="H15" s="88">
        <v>0.65</v>
      </c>
      <c r="I15" s="83">
        <v>0.7</v>
      </c>
      <c r="J15" s="83">
        <v>0.65</v>
      </c>
      <c r="K15" s="105">
        <v>7.69</v>
      </c>
      <c r="L15" s="85">
        <v>1</v>
      </c>
      <c r="M15" s="86">
        <v>5000</v>
      </c>
      <c r="N15" s="86">
        <v>3500</v>
      </c>
    </row>
    <row r="16" spans="1:14" ht="11.45" customHeight="1">
      <c r="A16" s="58"/>
      <c r="B16" s="46" t="s">
        <v>256</v>
      </c>
      <c r="C16" s="59" t="s">
        <v>255</v>
      </c>
      <c r="D16" s="63">
        <v>4.8</v>
      </c>
      <c r="E16" s="83">
        <v>4.8</v>
      </c>
      <c r="F16" s="83">
        <v>4.79</v>
      </c>
      <c r="G16" s="88">
        <v>4.8</v>
      </c>
      <c r="H16" s="88">
        <v>4.8</v>
      </c>
      <c r="I16" s="83">
        <v>4.8</v>
      </c>
      <c r="J16" s="83">
        <v>4.8</v>
      </c>
      <c r="K16" s="105">
        <v>0</v>
      </c>
      <c r="L16" s="85">
        <v>23</v>
      </c>
      <c r="M16" s="86">
        <v>4270682</v>
      </c>
      <c r="N16" s="86">
        <v>20484273.600000001</v>
      </c>
    </row>
    <row r="17" spans="1:14" ht="11.45" customHeight="1">
      <c r="A17" s="58"/>
      <c r="B17" s="46" t="s">
        <v>275</v>
      </c>
      <c r="C17" s="59" t="s">
        <v>276</v>
      </c>
      <c r="D17" s="63">
        <v>0.7</v>
      </c>
      <c r="E17" s="83">
        <v>0.7</v>
      </c>
      <c r="F17" s="83">
        <v>0.7</v>
      </c>
      <c r="G17" s="88">
        <v>0.7</v>
      </c>
      <c r="H17" s="88">
        <v>0.71</v>
      </c>
      <c r="I17" s="83">
        <v>0.7</v>
      </c>
      <c r="J17" s="83">
        <v>0.74</v>
      </c>
      <c r="K17" s="105">
        <v>-5.41</v>
      </c>
      <c r="L17" s="85">
        <v>1</v>
      </c>
      <c r="M17" s="86">
        <v>260224</v>
      </c>
      <c r="N17" s="86">
        <v>182156.79999999999</v>
      </c>
    </row>
    <row r="18" spans="1:14" ht="11.45" customHeight="1">
      <c r="A18" s="58"/>
      <c r="B18" s="173" t="s">
        <v>91</v>
      </c>
      <c r="C18" s="174"/>
      <c r="D18" s="193"/>
      <c r="E18" s="194"/>
      <c r="F18" s="194"/>
      <c r="G18" s="194"/>
      <c r="H18" s="194"/>
      <c r="I18" s="194"/>
      <c r="J18" s="194"/>
      <c r="K18" s="195"/>
      <c r="L18" s="60">
        <f>SUM(L4:L17)</f>
        <v>234</v>
      </c>
      <c r="M18" s="60">
        <f>SUM(M4:M17)</f>
        <v>546172084</v>
      </c>
      <c r="N18" s="61">
        <f>SUM(N4:N17)</f>
        <v>290079940.35000002</v>
      </c>
    </row>
    <row r="19" spans="1:14" ht="11.45" customHeight="1">
      <c r="A19" s="58"/>
      <c r="B19" s="184" t="s">
        <v>30</v>
      </c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6"/>
    </row>
    <row r="20" spans="1:14" ht="11.45" customHeight="1">
      <c r="A20" s="58"/>
      <c r="B20" s="46" t="s">
        <v>132</v>
      </c>
      <c r="C20" s="59" t="s">
        <v>133</v>
      </c>
      <c r="D20" s="63">
        <v>14.94</v>
      </c>
      <c r="E20" s="83">
        <v>14.94</v>
      </c>
      <c r="F20" s="83">
        <v>14.8</v>
      </c>
      <c r="G20" s="88">
        <v>14.91</v>
      </c>
      <c r="H20" s="88">
        <v>14.98</v>
      </c>
      <c r="I20" s="83">
        <v>14.9</v>
      </c>
      <c r="J20" s="83">
        <v>14.94</v>
      </c>
      <c r="K20" s="84">
        <v>-0.27</v>
      </c>
      <c r="L20" s="85">
        <v>78</v>
      </c>
      <c r="M20" s="86">
        <v>2032338</v>
      </c>
      <c r="N20" s="86">
        <v>30308540.5</v>
      </c>
    </row>
    <row r="21" spans="1:14" ht="11.45" customHeight="1">
      <c r="A21" s="58"/>
      <c r="B21" s="46" t="s">
        <v>246</v>
      </c>
      <c r="C21" s="59" t="s">
        <v>247</v>
      </c>
      <c r="D21" s="63">
        <v>3.3</v>
      </c>
      <c r="E21" s="83">
        <v>3.3</v>
      </c>
      <c r="F21" s="83">
        <v>3.3</v>
      </c>
      <c r="G21" s="88">
        <v>3.3</v>
      </c>
      <c r="H21" s="88">
        <v>3.3</v>
      </c>
      <c r="I21" s="83">
        <v>3.3</v>
      </c>
      <c r="J21" s="83">
        <v>3.3</v>
      </c>
      <c r="K21" s="105">
        <v>0</v>
      </c>
      <c r="L21" s="85">
        <v>1</v>
      </c>
      <c r="M21" s="86">
        <v>3012</v>
      </c>
      <c r="N21" s="86">
        <v>9939.6</v>
      </c>
    </row>
    <row r="22" spans="1:14" ht="11.45" customHeight="1">
      <c r="A22" s="58"/>
      <c r="B22" s="173" t="s">
        <v>140</v>
      </c>
      <c r="C22" s="174"/>
      <c r="D22" s="193"/>
      <c r="E22" s="194"/>
      <c r="F22" s="194"/>
      <c r="G22" s="194"/>
      <c r="H22" s="194"/>
      <c r="I22" s="194"/>
      <c r="J22" s="194"/>
      <c r="K22" s="195"/>
      <c r="L22" s="62">
        <f>SUM(L20:L21)</f>
        <v>79</v>
      </c>
      <c r="M22" s="60">
        <f>SUM(M20:M21)</f>
        <v>2035350</v>
      </c>
      <c r="N22" s="48">
        <f>SUM(N20:N21)</f>
        <v>30318480.100000001</v>
      </c>
    </row>
    <row r="23" spans="1:14" ht="11.45" customHeight="1">
      <c r="A23" s="58"/>
      <c r="B23" s="170" t="s">
        <v>96</v>
      </c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2"/>
    </row>
    <row r="24" spans="1:14" ht="11.45" customHeight="1">
      <c r="A24" s="58"/>
      <c r="B24" s="46" t="s">
        <v>213</v>
      </c>
      <c r="C24" s="59" t="s">
        <v>214</v>
      </c>
      <c r="D24" s="88">
        <v>0.95</v>
      </c>
      <c r="E24" s="83">
        <v>0.95</v>
      </c>
      <c r="F24" s="83">
        <v>0.95</v>
      </c>
      <c r="G24" s="88">
        <v>0.95</v>
      </c>
      <c r="H24" s="88">
        <v>0.95</v>
      </c>
      <c r="I24" s="83">
        <v>0.95</v>
      </c>
      <c r="J24" s="83">
        <v>0.95</v>
      </c>
      <c r="K24" s="84">
        <v>0</v>
      </c>
      <c r="L24" s="85">
        <v>2</v>
      </c>
      <c r="M24" s="86">
        <v>596421</v>
      </c>
      <c r="N24" s="86">
        <v>566599.94999999995</v>
      </c>
    </row>
    <row r="25" spans="1:14" ht="11.45" customHeight="1">
      <c r="A25" s="58"/>
      <c r="B25" s="46" t="s">
        <v>229</v>
      </c>
      <c r="C25" s="59" t="s">
        <v>230</v>
      </c>
      <c r="D25" s="88">
        <v>0.45</v>
      </c>
      <c r="E25" s="83">
        <v>0.45</v>
      </c>
      <c r="F25" s="83">
        <v>0.45</v>
      </c>
      <c r="G25" s="88">
        <v>0.45</v>
      </c>
      <c r="H25" s="88">
        <v>0.45</v>
      </c>
      <c r="I25" s="83">
        <v>0.45</v>
      </c>
      <c r="J25" s="83">
        <v>0.45</v>
      </c>
      <c r="K25" s="84">
        <v>0</v>
      </c>
      <c r="L25" s="85">
        <v>1</v>
      </c>
      <c r="M25" s="86">
        <v>1104484</v>
      </c>
      <c r="N25" s="86">
        <v>497017.8</v>
      </c>
    </row>
    <row r="26" spans="1:14" ht="11.45" customHeight="1">
      <c r="A26" s="58"/>
      <c r="B26" s="173" t="s">
        <v>295</v>
      </c>
      <c r="C26" s="174"/>
      <c r="D26" s="175"/>
      <c r="E26" s="176"/>
      <c r="F26" s="176"/>
      <c r="G26" s="176"/>
      <c r="H26" s="176"/>
      <c r="I26" s="176"/>
      <c r="J26" s="176"/>
      <c r="K26" s="177"/>
      <c r="L26" s="65">
        <f>SUM(L24:L25)</f>
        <v>3</v>
      </c>
      <c r="M26" s="65">
        <f>SUM(M24:M25)</f>
        <v>1700905</v>
      </c>
      <c r="N26" s="65">
        <f>SUM(N24:N25)</f>
        <v>1063617.75</v>
      </c>
    </row>
    <row r="27" spans="1:14" ht="11.45" customHeight="1">
      <c r="A27" s="58"/>
      <c r="B27" s="170" t="s">
        <v>85</v>
      </c>
      <c r="C27" s="171"/>
      <c r="D27" s="171"/>
      <c r="E27" s="171"/>
      <c r="F27" s="171"/>
      <c r="G27" s="171"/>
      <c r="H27" s="171"/>
      <c r="I27" s="171"/>
      <c r="J27" s="171"/>
      <c r="K27" s="171"/>
      <c r="L27" s="171"/>
      <c r="M27" s="171"/>
      <c r="N27" s="172"/>
    </row>
    <row r="28" spans="1:14" ht="11.45" customHeight="1">
      <c r="A28" s="58"/>
      <c r="B28" s="46" t="s">
        <v>240</v>
      </c>
      <c r="C28" s="59" t="s">
        <v>241</v>
      </c>
      <c r="D28" s="88">
        <v>23</v>
      </c>
      <c r="E28" s="83">
        <v>23.1</v>
      </c>
      <c r="F28" s="83">
        <v>22.8</v>
      </c>
      <c r="G28" s="88">
        <v>22.91</v>
      </c>
      <c r="H28" s="88">
        <v>23.14</v>
      </c>
      <c r="I28" s="83">
        <v>22.9</v>
      </c>
      <c r="J28" s="83">
        <v>23</v>
      </c>
      <c r="K28" s="84">
        <v>-0.43</v>
      </c>
      <c r="L28" s="85">
        <v>14</v>
      </c>
      <c r="M28" s="86">
        <v>595887</v>
      </c>
      <c r="N28" s="86">
        <v>13649529.939999999</v>
      </c>
    </row>
    <row r="29" spans="1:14" ht="11.45" customHeight="1">
      <c r="A29" s="58"/>
      <c r="B29" s="46" t="s">
        <v>211</v>
      </c>
      <c r="C29" s="59" t="s">
        <v>212</v>
      </c>
      <c r="D29" s="88">
        <v>4.0999999999999996</v>
      </c>
      <c r="E29" s="83">
        <v>4.0999999999999996</v>
      </c>
      <c r="F29" s="83">
        <v>4.0999999999999996</v>
      </c>
      <c r="G29" s="88">
        <v>4.0999999999999996</v>
      </c>
      <c r="H29" s="88">
        <v>4.0999999999999996</v>
      </c>
      <c r="I29" s="83">
        <v>4.0999999999999996</v>
      </c>
      <c r="J29" s="83">
        <v>4.0999999999999996</v>
      </c>
      <c r="K29" s="84">
        <v>0</v>
      </c>
      <c r="L29" s="85">
        <v>1</v>
      </c>
      <c r="M29" s="86">
        <v>50000</v>
      </c>
      <c r="N29" s="86">
        <v>205000</v>
      </c>
    </row>
    <row r="30" spans="1:14" ht="11.45" customHeight="1">
      <c r="A30" s="58"/>
      <c r="B30" s="46" t="s">
        <v>98</v>
      </c>
      <c r="C30" s="59" t="s">
        <v>97</v>
      </c>
      <c r="D30" s="88">
        <v>6.99</v>
      </c>
      <c r="E30" s="83">
        <v>6.99</v>
      </c>
      <c r="F30" s="83">
        <v>6.91</v>
      </c>
      <c r="G30" s="88">
        <v>6.92</v>
      </c>
      <c r="H30" s="88">
        <v>7</v>
      </c>
      <c r="I30" s="83">
        <v>6.92</v>
      </c>
      <c r="J30" s="83">
        <v>7</v>
      </c>
      <c r="K30" s="84">
        <v>-1.1399999999999999</v>
      </c>
      <c r="L30" s="85">
        <v>9</v>
      </c>
      <c r="M30" s="86">
        <v>631596</v>
      </c>
      <c r="N30" s="86">
        <v>4368968.82</v>
      </c>
    </row>
    <row r="31" spans="1:14" ht="11.45" customHeight="1">
      <c r="A31" s="58"/>
      <c r="B31" s="46" t="s">
        <v>166</v>
      </c>
      <c r="C31" s="59" t="s">
        <v>167</v>
      </c>
      <c r="D31" s="88">
        <v>3.19</v>
      </c>
      <c r="E31" s="83">
        <v>3.2</v>
      </c>
      <c r="F31" s="83">
        <v>3.19</v>
      </c>
      <c r="G31" s="88">
        <v>3.19</v>
      </c>
      <c r="H31" s="88">
        <v>3.18</v>
      </c>
      <c r="I31" s="83">
        <v>3.2</v>
      </c>
      <c r="J31" s="83">
        <v>3.19</v>
      </c>
      <c r="K31" s="84">
        <v>0.31</v>
      </c>
      <c r="L31" s="85">
        <v>4</v>
      </c>
      <c r="M31" s="86">
        <v>176000</v>
      </c>
      <c r="N31" s="86">
        <v>561950</v>
      </c>
    </row>
    <row r="32" spans="1:14" ht="11.45" customHeight="1">
      <c r="A32" s="58"/>
      <c r="B32" s="46" t="s">
        <v>221</v>
      </c>
      <c r="C32" s="59" t="s">
        <v>222</v>
      </c>
      <c r="D32" s="88">
        <v>0.69</v>
      </c>
      <c r="E32" s="83">
        <v>0.69</v>
      </c>
      <c r="F32" s="83">
        <v>0.69</v>
      </c>
      <c r="G32" s="88">
        <v>0.69</v>
      </c>
      <c r="H32" s="88">
        <v>0.6</v>
      </c>
      <c r="I32" s="83">
        <v>0.69</v>
      </c>
      <c r="J32" s="83">
        <v>0.6</v>
      </c>
      <c r="K32" s="84">
        <v>15</v>
      </c>
      <c r="L32" s="85">
        <v>1</v>
      </c>
      <c r="M32" s="86">
        <v>5000</v>
      </c>
      <c r="N32" s="86">
        <v>3450</v>
      </c>
    </row>
    <row r="33" spans="1:14" ht="11.45" customHeight="1">
      <c r="A33" s="58"/>
      <c r="B33" s="46" t="s">
        <v>199</v>
      </c>
      <c r="C33" s="59" t="s">
        <v>200</v>
      </c>
      <c r="D33" s="88">
        <v>0.69</v>
      </c>
      <c r="E33" s="83">
        <v>0.69</v>
      </c>
      <c r="F33" s="83">
        <v>0.69</v>
      </c>
      <c r="G33" s="88">
        <v>0.69</v>
      </c>
      <c r="H33" s="88">
        <v>0.69</v>
      </c>
      <c r="I33" s="83">
        <v>0.69</v>
      </c>
      <c r="J33" s="83">
        <v>0.69</v>
      </c>
      <c r="K33" s="84">
        <v>0</v>
      </c>
      <c r="L33" s="85">
        <v>3</v>
      </c>
      <c r="M33" s="86">
        <v>425000</v>
      </c>
      <c r="N33" s="86">
        <v>293250</v>
      </c>
    </row>
    <row r="34" spans="1:14" ht="11.45" customHeight="1">
      <c r="A34" s="58"/>
      <c r="B34" s="173" t="s">
        <v>92</v>
      </c>
      <c r="C34" s="174"/>
      <c r="D34" s="175"/>
      <c r="E34" s="176"/>
      <c r="F34" s="176"/>
      <c r="G34" s="176"/>
      <c r="H34" s="176"/>
      <c r="I34" s="176"/>
      <c r="J34" s="176"/>
      <c r="K34" s="177"/>
      <c r="L34" s="65">
        <f>SUM(L28:L33)</f>
        <v>32</v>
      </c>
      <c r="M34" s="65">
        <f>SUM(M28:M33)</f>
        <v>1883483</v>
      </c>
      <c r="N34" s="65">
        <f>SUM(N28:N33)</f>
        <v>19082148.759999998</v>
      </c>
    </row>
    <row r="35" spans="1:14" ht="11.45" customHeight="1">
      <c r="A35" s="58"/>
      <c r="B35" s="170" t="s">
        <v>86</v>
      </c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2"/>
    </row>
    <row r="36" spans="1:14" ht="11.45" customHeight="1">
      <c r="A36" s="58"/>
      <c r="B36" s="46" t="s">
        <v>145</v>
      </c>
      <c r="C36" s="59" t="s">
        <v>146</v>
      </c>
      <c r="D36" s="83">
        <v>5.77</v>
      </c>
      <c r="E36" s="83">
        <v>5.78</v>
      </c>
      <c r="F36" s="83">
        <v>5.77</v>
      </c>
      <c r="G36" s="83">
        <v>5.77</v>
      </c>
      <c r="H36" s="88">
        <v>5.78</v>
      </c>
      <c r="I36" s="83">
        <v>5.77</v>
      </c>
      <c r="J36" s="83">
        <v>5.77</v>
      </c>
      <c r="K36" s="84">
        <v>0</v>
      </c>
      <c r="L36" s="85">
        <v>25</v>
      </c>
      <c r="M36" s="86">
        <v>2803798</v>
      </c>
      <c r="N36" s="86">
        <v>16185237.300000001</v>
      </c>
    </row>
    <row r="37" spans="1:14" ht="11.45" customHeight="1">
      <c r="A37" s="58"/>
      <c r="B37" s="46" t="s">
        <v>184</v>
      </c>
      <c r="C37" s="59" t="s">
        <v>185</v>
      </c>
      <c r="D37" s="83">
        <v>2.5</v>
      </c>
      <c r="E37" s="83">
        <v>2.6</v>
      </c>
      <c r="F37" s="83">
        <v>2.5</v>
      </c>
      <c r="G37" s="83">
        <v>2.6</v>
      </c>
      <c r="H37" s="88">
        <v>2.5</v>
      </c>
      <c r="I37" s="83">
        <v>2.6</v>
      </c>
      <c r="J37" s="83">
        <v>2.5</v>
      </c>
      <c r="K37" s="84">
        <v>4</v>
      </c>
      <c r="L37" s="85">
        <v>7</v>
      </c>
      <c r="M37" s="86">
        <v>1950595</v>
      </c>
      <c r="N37" s="86">
        <v>5066693.8</v>
      </c>
    </row>
    <row r="38" spans="1:14" ht="11.45" customHeight="1">
      <c r="A38" s="58"/>
      <c r="B38" s="46" t="s">
        <v>174</v>
      </c>
      <c r="C38" s="59" t="s">
        <v>175</v>
      </c>
      <c r="D38" s="83">
        <v>17.399999999999999</v>
      </c>
      <c r="E38" s="83">
        <v>17.399999999999999</v>
      </c>
      <c r="F38" s="83">
        <v>17.399999999999999</v>
      </c>
      <c r="G38" s="83">
        <v>17.399999999999999</v>
      </c>
      <c r="H38" s="88">
        <v>17.399999999999999</v>
      </c>
      <c r="I38" s="83">
        <v>17.399999999999999</v>
      </c>
      <c r="J38" s="83">
        <v>17.399999999999999</v>
      </c>
      <c r="K38" s="84">
        <v>0</v>
      </c>
      <c r="L38" s="85">
        <v>1</v>
      </c>
      <c r="M38" s="86">
        <v>560</v>
      </c>
      <c r="N38" s="86">
        <v>9744</v>
      </c>
    </row>
    <row r="39" spans="1:14" ht="11.45" customHeight="1">
      <c r="A39" s="58"/>
      <c r="B39" s="46" t="s">
        <v>203</v>
      </c>
      <c r="C39" s="59" t="s">
        <v>204</v>
      </c>
      <c r="D39" s="83">
        <v>1.25</v>
      </c>
      <c r="E39" s="83">
        <v>1.25</v>
      </c>
      <c r="F39" s="83">
        <v>1.25</v>
      </c>
      <c r="G39" s="83">
        <v>1.25</v>
      </c>
      <c r="H39" s="88">
        <v>1.25</v>
      </c>
      <c r="I39" s="83">
        <v>1.25</v>
      </c>
      <c r="J39" s="83">
        <v>1.25</v>
      </c>
      <c r="K39" s="84">
        <v>0</v>
      </c>
      <c r="L39" s="85">
        <v>4</v>
      </c>
      <c r="M39" s="86">
        <v>290000</v>
      </c>
      <c r="N39" s="86">
        <v>362500</v>
      </c>
    </row>
    <row r="40" spans="1:14" ht="11.45" customHeight="1">
      <c r="A40" s="58"/>
      <c r="B40" s="46" t="s">
        <v>209</v>
      </c>
      <c r="C40" s="59" t="s">
        <v>210</v>
      </c>
      <c r="D40" s="83">
        <v>2.5</v>
      </c>
      <c r="E40" s="83">
        <v>2.5</v>
      </c>
      <c r="F40" s="83">
        <v>2.5</v>
      </c>
      <c r="G40" s="83">
        <v>2.5</v>
      </c>
      <c r="H40" s="88">
        <v>2.5</v>
      </c>
      <c r="I40" s="83">
        <v>2.5</v>
      </c>
      <c r="J40" s="83">
        <v>2.5</v>
      </c>
      <c r="K40" s="84">
        <v>0</v>
      </c>
      <c r="L40" s="85">
        <v>5</v>
      </c>
      <c r="M40" s="86">
        <v>1017388</v>
      </c>
      <c r="N40" s="86">
        <v>2543470</v>
      </c>
    </row>
    <row r="41" spans="1:14" ht="11.45" customHeight="1">
      <c r="A41" s="58"/>
      <c r="B41" s="46" t="s">
        <v>284</v>
      </c>
      <c r="C41" s="59" t="s">
        <v>285</v>
      </c>
      <c r="D41" s="83">
        <v>2.06</v>
      </c>
      <c r="E41" s="83">
        <v>2.06</v>
      </c>
      <c r="F41" s="83">
        <v>2.0499999999999998</v>
      </c>
      <c r="G41" s="83">
        <v>2.06</v>
      </c>
      <c r="H41" s="88">
        <v>2.06</v>
      </c>
      <c r="I41" s="83">
        <v>2.0499999999999998</v>
      </c>
      <c r="J41" s="83">
        <v>2.06</v>
      </c>
      <c r="K41" s="84">
        <v>-0.49</v>
      </c>
      <c r="L41" s="85">
        <v>13</v>
      </c>
      <c r="M41" s="86">
        <v>1223110</v>
      </c>
      <c r="N41" s="86">
        <v>2517106.6</v>
      </c>
    </row>
    <row r="42" spans="1:14" ht="11.45" customHeight="1">
      <c r="A42" s="58"/>
      <c r="B42" s="46" t="s">
        <v>201</v>
      </c>
      <c r="C42" s="59" t="s">
        <v>202</v>
      </c>
      <c r="D42" s="83">
        <v>5.33</v>
      </c>
      <c r="E42" s="83">
        <v>5.33</v>
      </c>
      <c r="F42" s="83">
        <v>5.3</v>
      </c>
      <c r="G42" s="83">
        <v>5.32</v>
      </c>
      <c r="H42" s="88">
        <v>5.3</v>
      </c>
      <c r="I42" s="83">
        <v>5.3</v>
      </c>
      <c r="J42" s="83">
        <v>5.3</v>
      </c>
      <c r="K42" s="84">
        <v>0</v>
      </c>
      <c r="L42" s="85">
        <v>4</v>
      </c>
      <c r="M42" s="86">
        <v>253728</v>
      </c>
      <c r="N42" s="86">
        <v>1349670.24</v>
      </c>
    </row>
    <row r="43" spans="1:14" ht="11.45" customHeight="1">
      <c r="A43" s="58"/>
      <c r="B43" s="46" t="s">
        <v>187</v>
      </c>
      <c r="C43" s="59" t="s">
        <v>152</v>
      </c>
      <c r="D43" s="83">
        <v>2.2000000000000002</v>
      </c>
      <c r="E43" s="83">
        <v>2.2000000000000002</v>
      </c>
      <c r="F43" s="83">
        <v>2.15</v>
      </c>
      <c r="G43" s="83">
        <v>2.19</v>
      </c>
      <c r="H43" s="88">
        <v>2.2999999999999998</v>
      </c>
      <c r="I43" s="83">
        <v>2.15</v>
      </c>
      <c r="J43" s="83">
        <v>2.2999999999999998</v>
      </c>
      <c r="K43" s="84">
        <v>-6.52</v>
      </c>
      <c r="L43" s="85">
        <v>6</v>
      </c>
      <c r="M43" s="86">
        <v>441776</v>
      </c>
      <c r="N43" s="86">
        <v>967695.9</v>
      </c>
    </row>
    <row r="44" spans="1:14" ht="11.45" customHeight="1">
      <c r="A44" s="58"/>
      <c r="B44" s="173" t="s">
        <v>93</v>
      </c>
      <c r="C44" s="174"/>
      <c r="D44" s="175"/>
      <c r="E44" s="176"/>
      <c r="F44" s="176"/>
      <c r="G44" s="176"/>
      <c r="H44" s="176"/>
      <c r="I44" s="176"/>
      <c r="J44" s="176"/>
      <c r="K44" s="177"/>
      <c r="L44" s="65">
        <f>SUM(L36:L43)</f>
        <v>65</v>
      </c>
      <c r="M44" s="65">
        <f>SUM(M36:M43)</f>
        <v>7980955</v>
      </c>
      <c r="N44" s="65">
        <f>SUM(N36:N43)</f>
        <v>29002117.84</v>
      </c>
    </row>
    <row r="45" spans="1:14" ht="11.45" customHeight="1">
      <c r="A45" s="58"/>
      <c r="B45" s="170" t="s">
        <v>31</v>
      </c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2"/>
    </row>
    <row r="46" spans="1:14" ht="11.45" customHeight="1">
      <c r="A46" s="58"/>
      <c r="B46" s="46" t="s">
        <v>168</v>
      </c>
      <c r="C46" s="59" t="s">
        <v>169</v>
      </c>
      <c r="D46" s="97">
        <v>11.51</v>
      </c>
      <c r="E46" s="97">
        <v>11.51</v>
      </c>
      <c r="F46" s="97">
        <v>11.51</v>
      </c>
      <c r="G46" s="97">
        <v>11.51</v>
      </c>
      <c r="H46" s="97">
        <v>11.51</v>
      </c>
      <c r="I46" s="97">
        <v>11.51</v>
      </c>
      <c r="J46" s="97">
        <v>11.51</v>
      </c>
      <c r="K46" s="100">
        <v>0</v>
      </c>
      <c r="L46" s="101">
        <v>2</v>
      </c>
      <c r="M46" s="102">
        <v>2173</v>
      </c>
      <c r="N46" s="102">
        <v>25011.23</v>
      </c>
    </row>
    <row r="47" spans="1:14" ht="11.45" customHeight="1">
      <c r="A47" s="58"/>
      <c r="B47" s="46" t="s">
        <v>271</v>
      </c>
      <c r="C47" s="59" t="s">
        <v>272</v>
      </c>
      <c r="D47" s="97">
        <v>105</v>
      </c>
      <c r="E47" s="97">
        <v>105</v>
      </c>
      <c r="F47" s="97">
        <v>105</v>
      </c>
      <c r="G47" s="97">
        <v>105</v>
      </c>
      <c r="H47" s="97">
        <v>111.76</v>
      </c>
      <c r="I47" s="97">
        <v>105</v>
      </c>
      <c r="J47" s="97">
        <v>110</v>
      </c>
      <c r="K47" s="100">
        <v>-4.55</v>
      </c>
      <c r="L47" s="101">
        <v>1</v>
      </c>
      <c r="M47" s="102">
        <v>5000</v>
      </c>
      <c r="N47" s="102">
        <v>525000</v>
      </c>
    </row>
    <row r="48" spans="1:14" ht="11.45" customHeight="1">
      <c r="A48" s="58"/>
      <c r="B48" s="46" t="s">
        <v>121</v>
      </c>
      <c r="C48" s="59" t="s">
        <v>120</v>
      </c>
      <c r="D48" s="97">
        <v>8.99</v>
      </c>
      <c r="E48" s="97">
        <v>8.99</v>
      </c>
      <c r="F48" s="97">
        <v>8.99</v>
      </c>
      <c r="G48" s="97">
        <v>8.99</v>
      </c>
      <c r="H48" s="97">
        <v>8.9499999999999993</v>
      </c>
      <c r="I48" s="97">
        <v>8.99</v>
      </c>
      <c r="J48" s="97">
        <v>8.99</v>
      </c>
      <c r="K48" s="100">
        <v>0</v>
      </c>
      <c r="L48" s="101">
        <v>2</v>
      </c>
      <c r="M48" s="102">
        <v>10100</v>
      </c>
      <c r="N48" s="102">
        <v>90799</v>
      </c>
    </row>
    <row r="49" spans="1:14" ht="11.45" customHeight="1">
      <c r="A49" s="58"/>
      <c r="B49" s="46" t="s">
        <v>127</v>
      </c>
      <c r="C49" s="59" t="s">
        <v>126</v>
      </c>
      <c r="D49" s="97">
        <v>45</v>
      </c>
      <c r="E49" s="97">
        <v>45</v>
      </c>
      <c r="F49" s="97">
        <v>45</v>
      </c>
      <c r="G49" s="97">
        <v>45</v>
      </c>
      <c r="H49" s="97">
        <v>45</v>
      </c>
      <c r="I49" s="97">
        <v>45</v>
      </c>
      <c r="J49" s="97">
        <v>45</v>
      </c>
      <c r="K49" s="100">
        <v>0</v>
      </c>
      <c r="L49" s="101">
        <v>5</v>
      </c>
      <c r="M49" s="102">
        <v>1660300</v>
      </c>
      <c r="N49" s="102">
        <v>74713500</v>
      </c>
    </row>
    <row r="50" spans="1:14" ht="11.45" customHeight="1">
      <c r="A50" s="58"/>
      <c r="B50" s="46" t="s">
        <v>225</v>
      </c>
      <c r="C50" s="59" t="s">
        <v>226</v>
      </c>
      <c r="D50" s="97">
        <v>9.1199999999999992</v>
      </c>
      <c r="E50" s="97">
        <v>9.1199999999999992</v>
      </c>
      <c r="F50" s="97">
        <v>9.1199999999999992</v>
      </c>
      <c r="G50" s="97">
        <v>9.1199999999999992</v>
      </c>
      <c r="H50" s="97">
        <v>9.1199999999999992</v>
      </c>
      <c r="I50" s="97">
        <v>9.1199999999999992</v>
      </c>
      <c r="J50" s="97">
        <v>9.1199999999999992</v>
      </c>
      <c r="K50" s="100">
        <v>0</v>
      </c>
      <c r="L50" s="101">
        <v>1</v>
      </c>
      <c r="M50" s="102">
        <v>30000</v>
      </c>
      <c r="N50" s="102">
        <v>273600</v>
      </c>
    </row>
    <row r="51" spans="1:14" ht="11.45" customHeight="1">
      <c r="A51" s="58"/>
      <c r="B51" s="46" t="s">
        <v>259</v>
      </c>
      <c r="C51" s="59" t="s">
        <v>260</v>
      </c>
      <c r="D51" s="97">
        <v>11</v>
      </c>
      <c r="E51" s="97">
        <v>11</v>
      </c>
      <c r="F51" s="97">
        <v>11</v>
      </c>
      <c r="G51" s="97">
        <v>11</v>
      </c>
      <c r="H51" s="97">
        <v>11</v>
      </c>
      <c r="I51" s="97">
        <v>11</v>
      </c>
      <c r="J51" s="97">
        <v>11</v>
      </c>
      <c r="K51" s="100">
        <v>0</v>
      </c>
      <c r="L51" s="101">
        <v>1</v>
      </c>
      <c r="M51" s="102">
        <v>2000</v>
      </c>
      <c r="N51" s="102">
        <v>22000</v>
      </c>
    </row>
    <row r="52" spans="1:14" ht="11.45" customHeight="1">
      <c r="A52" s="58"/>
      <c r="B52" s="173" t="s">
        <v>94</v>
      </c>
      <c r="C52" s="174"/>
      <c r="D52" s="196"/>
      <c r="E52" s="197"/>
      <c r="F52" s="197"/>
      <c r="G52" s="197"/>
      <c r="H52" s="197"/>
      <c r="I52" s="197"/>
      <c r="J52" s="197"/>
      <c r="K52" s="189"/>
      <c r="L52" s="64">
        <f>SUM(L46:L51)</f>
        <v>12</v>
      </c>
      <c r="M52" s="61">
        <f>SUM(M46:M51)</f>
        <v>1709573</v>
      </c>
      <c r="N52" s="61">
        <f>SUM(N46:N51)</f>
        <v>75649910.230000004</v>
      </c>
    </row>
    <row r="53" spans="1:14" ht="11.45" customHeight="1">
      <c r="A53" s="58"/>
      <c r="B53" s="184" t="s">
        <v>87</v>
      </c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6"/>
    </row>
    <row r="54" spans="1:14" ht="11.45" customHeight="1">
      <c r="A54" s="58"/>
      <c r="B54" s="46" t="s">
        <v>217</v>
      </c>
      <c r="C54" s="59" t="s">
        <v>218</v>
      </c>
      <c r="D54" s="63">
        <v>3.05</v>
      </c>
      <c r="E54" s="97">
        <v>3.05</v>
      </c>
      <c r="F54" s="97">
        <v>3.05</v>
      </c>
      <c r="G54" s="97">
        <v>3.05</v>
      </c>
      <c r="H54" s="97">
        <v>3.05</v>
      </c>
      <c r="I54" s="97">
        <v>3.05</v>
      </c>
      <c r="J54" s="97">
        <v>3.05</v>
      </c>
      <c r="K54" s="100">
        <v>0</v>
      </c>
      <c r="L54" s="101">
        <v>1</v>
      </c>
      <c r="M54" s="102">
        <v>162</v>
      </c>
      <c r="N54" s="102">
        <v>494.1</v>
      </c>
    </row>
    <row r="55" spans="1:14" ht="11.45" customHeight="1">
      <c r="A55" s="58"/>
      <c r="B55" s="46" t="s">
        <v>280</v>
      </c>
      <c r="C55" s="59" t="s">
        <v>281</v>
      </c>
      <c r="D55" s="63">
        <v>6.5</v>
      </c>
      <c r="E55" s="97">
        <v>7</v>
      </c>
      <c r="F55" s="97">
        <v>6.5</v>
      </c>
      <c r="G55" s="97">
        <v>6.8</v>
      </c>
      <c r="H55" s="97">
        <v>6.5</v>
      </c>
      <c r="I55" s="97">
        <v>7</v>
      </c>
      <c r="J55" s="97">
        <v>6.5</v>
      </c>
      <c r="K55" s="100">
        <v>7.69</v>
      </c>
      <c r="L55" s="101">
        <v>7</v>
      </c>
      <c r="M55" s="102">
        <v>94816</v>
      </c>
      <c r="N55" s="102">
        <v>644821</v>
      </c>
    </row>
    <row r="56" spans="1:14" ht="11.45" customHeight="1">
      <c r="A56" s="58"/>
      <c r="B56" s="46" t="s">
        <v>223</v>
      </c>
      <c r="C56" s="59" t="s">
        <v>224</v>
      </c>
      <c r="D56" s="63">
        <v>4.5999999999999996</v>
      </c>
      <c r="E56" s="97">
        <v>4.5999999999999996</v>
      </c>
      <c r="F56" s="97">
        <v>4.5999999999999996</v>
      </c>
      <c r="G56" s="97">
        <v>4.5999999999999996</v>
      </c>
      <c r="H56" s="97">
        <v>4.5999999999999996</v>
      </c>
      <c r="I56" s="97">
        <v>4.5999999999999996</v>
      </c>
      <c r="J56" s="97">
        <v>4.5999999999999996</v>
      </c>
      <c r="K56" s="100">
        <v>0</v>
      </c>
      <c r="L56" s="101">
        <v>1</v>
      </c>
      <c r="M56" s="102">
        <v>18080</v>
      </c>
      <c r="N56" s="102">
        <v>83168</v>
      </c>
    </row>
    <row r="57" spans="1:14" ht="11.45" customHeight="1">
      <c r="A57" s="58"/>
      <c r="B57" s="46" t="s">
        <v>307</v>
      </c>
      <c r="C57" s="59" t="s">
        <v>308</v>
      </c>
      <c r="D57" s="63">
        <v>6</v>
      </c>
      <c r="E57" s="97">
        <v>6</v>
      </c>
      <c r="F57" s="97">
        <v>6</v>
      </c>
      <c r="G57" s="97">
        <v>6</v>
      </c>
      <c r="H57" s="97">
        <v>6.45</v>
      </c>
      <c r="I57" s="97">
        <v>6</v>
      </c>
      <c r="J57" s="97">
        <v>6.45</v>
      </c>
      <c r="K57" s="100">
        <v>-6.98</v>
      </c>
      <c r="L57" s="101">
        <v>2</v>
      </c>
      <c r="M57" s="102">
        <v>1271</v>
      </c>
      <c r="N57" s="102">
        <v>7626</v>
      </c>
    </row>
    <row r="58" spans="1:14" ht="11.45" customHeight="1">
      <c r="A58" s="58"/>
      <c r="B58" s="173" t="s">
        <v>231</v>
      </c>
      <c r="C58" s="174"/>
      <c r="D58" s="196"/>
      <c r="E58" s="197"/>
      <c r="F58" s="197"/>
      <c r="G58" s="197"/>
      <c r="H58" s="197"/>
      <c r="I58" s="197"/>
      <c r="J58" s="197"/>
      <c r="K58" s="189"/>
      <c r="L58" s="64">
        <f>SUM(L54:L57)</f>
        <v>11</v>
      </c>
      <c r="M58" s="61">
        <f>SUM(M54:M57)</f>
        <v>114329</v>
      </c>
      <c r="N58" s="61">
        <f>SUM(N54:N57)</f>
        <v>736109.1</v>
      </c>
    </row>
    <row r="59" spans="1:14" s="52" customFormat="1" ht="11.45" customHeight="1">
      <c r="B59" s="66" t="s">
        <v>32</v>
      </c>
      <c r="C59" s="181"/>
      <c r="D59" s="182"/>
      <c r="E59" s="182"/>
      <c r="F59" s="182"/>
      <c r="G59" s="182"/>
      <c r="H59" s="182"/>
      <c r="I59" s="182"/>
      <c r="J59" s="182"/>
      <c r="K59" s="183"/>
      <c r="L59" s="67">
        <f>L58+L52+L44+L34+L22+L18+L26</f>
        <v>436</v>
      </c>
      <c r="M59" s="67">
        <f>M58+M52+M44+M34+M22+M18+M26</f>
        <v>561596679</v>
      </c>
      <c r="N59" s="67">
        <f>N58+N52+N44+N34+N22+N18+N26</f>
        <v>445932324.13</v>
      </c>
    </row>
    <row r="60" spans="1:14" s="52" customFormat="1" ht="28.5" customHeight="1">
      <c r="A60" s="51"/>
      <c r="B60" s="178" t="s">
        <v>318</v>
      </c>
      <c r="C60" s="179"/>
      <c r="D60" s="179"/>
      <c r="E60" s="179"/>
      <c r="F60" s="179"/>
      <c r="G60" s="179"/>
      <c r="H60" s="179"/>
      <c r="I60" s="179"/>
      <c r="J60" s="179"/>
      <c r="K60" s="179"/>
      <c r="L60" s="179"/>
      <c r="M60" s="179"/>
      <c r="N60" s="180"/>
    </row>
    <row r="61" spans="1:14" s="52" customFormat="1" ht="41.25" customHeight="1">
      <c r="B61" s="53" t="s">
        <v>15</v>
      </c>
      <c r="C61" s="54" t="s">
        <v>20</v>
      </c>
      <c r="D61" s="54" t="s">
        <v>21</v>
      </c>
      <c r="E61" s="54" t="s">
        <v>22</v>
      </c>
      <c r="F61" s="54" t="s">
        <v>23</v>
      </c>
      <c r="G61" s="54" t="s">
        <v>24</v>
      </c>
      <c r="H61" s="54" t="s">
        <v>25</v>
      </c>
      <c r="I61" s="54" t="s">
        <v>19</v>
      </c>
      <c r="J61" s="54" t="s">
        <v>26</v>
      </c>
      <c r="K61" s="55" t="s">
        <v>27</v>
      </c>
      <c r="L61" s="56" t="s">
        <v>28</v>
      </c>
      <c r="M61" s="56" t="s">
        <v>18</v>
      </c>
      <c r="N61" s="57" t="s">
        <v>7</v>
      </c>
    </row>
    <row r="62" spans="1:14" s="52" customFormat="1" ht="14.1" customHeight="1">
      <c r="B62" s="170" t="s">
        <v>29</v>
      </c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2"/>
    </row>
    <row r="63" spans="1:14" ht="14.1" customHeight="1">
      <c r="A63" s="58"/>
      <c r="B63" s="46" t="s">
        <v>254</v>
      </c>
      <c r="C63" s="59" t="s">
        <v>253</v>
      </c>
      <c r="D63" s="88">
        <v>0.2</v>
      </c>
      <c r="E63" s="88">
        <v>0.2</v>
      </c>
      <c r="F63" s="88">
        <v>0.2</v>
      </c>
      <c r="G63" s="88">
        <v>0.2</v>
      </c>
      <c r="H63" s="88">
        <v>0.2</v>
      </c>
      <c r="I63" s="88">
        <v>0.2</v>
      </c>
      <c r="J63" s="88">
        <v>0.2</v>
      </c>
      <c r="K63" s="93">
        <v>0</v>
      </c>
      <c r="L63" s="94">
        <v>3</v>
      </c>
      <c r="M63" s="95">
        <v>495000000</v>
      </c>
      <c r="N63" s="95">
        <v>99000000</v>
      </c>
    </row>
    <row r="64" spans="1:14" ht="14.1" customHeight="1">
      <c r="A64" s="58"/>
      <c r="B64" s="46" t="s">
        <v>176</v>
      </c>
      <c r="C64" s="59" t="s">
        <v>177</v>
      </c>
      <c r="D64" s="88">
        <v>0.1</v>
      </c>
      <c r="E64" s="88">
        <v>0.1</v>
      </c>
      <c r="F64" s="88">
        <v>0.1</v>
      </c>
      <c r="G64" s="88">
        <v>0.1</v>
      </c>
      <c r="H64" s="88">
        <v>0.1</v>
      </c>
      <c r="I64" s="88">
        <v>0.1</v>
      </c>
      <c r="J64" s="88">
        <v>0.1</v>
      </c>
      <c r="K64" s="93">
        <v>0</v>
      </c>
      <c r="L64" s="94">
        <v>2</v>
      </c>
      <c r="M64" s="95">
        <v>2000000</v>
      </c>
      <c r="N64" s="95">
        <v>200000</v>
      </c>
    </row>
    <row r="65" spans="1:14" ht="14.1" customHeight="1">
      <c r="A65" s="58"/>
      <c r="B65" s="46" t="s">
        <v>219</v>
      </c>
      <c r="C65" s="59" t="s">
        <v>220</v>
      </c>
      <c r="D65" s="88">
        <v>0.59</v>
      </c>
      <c r="E65" s="88">
        <v>0.6</v>
      </c>
      <c r="F65" s="88">
        <v>0.59</v>
      </c>
      <c r="G65" s="88">
        <v>0.6</v>
      </c>
      <c r="H65" s="88">
        <v>0.6</v>
      </c>
      <c r="I65" s="88">
        <v>0.6</v>
      </c>
      <c r="J65" s="88">
        <v>0.6</v>
      </c>
      <c r="K65" s="93">
        <v>0</v>
      </c>
      <c r="L65" s="94">
        <v>4</v>
      </c>
      <c r="M65" s="95">
        <v>118049</v>
      </c>
      <c r="N65" s="95">
        <v>70248.160000000003</v>
      </c>
    </row>
    <row r="66" spans="1:14" ht="14.1" customHeight="1">
      <c r="A66" s="58"/>
      <c r="B66" s="173" t="s">
        <v>91</v>
      </c>
      <c r="C66" s="174"/>
      <c r="D66" s="175"/>
      <c r="E66" s="176"/>
      <c r="F66" s="176"/>
      <c r="G66" s="176"/>
      <c r="H66" s="176"/>
      <c r="I66" s="176"/>
      <c r="J66" s="176"/>
      <c r="K66" s="177"/>
      <c r="L66" s="65">
        <f>SUM(L63:L65)</f>
        <v>9</v>
      </c>
      <c r="M66" s="65">
        <f>SUM(M63:M65)</f>
        <v>497118049</v>
      </c>
      <c r="N66" s="65">
        <f>SUM(N63:N65)</f>
        <v>99270248.159999996</v>
      </c>
    </row>
    <row r="67" spans="1:14" ht="14.1" customHeight="1">
      <c r="A67" s="58"/>
      <c r="B67" s="170" t="s">
        <v>96</v>
      </c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2"/>
    </row>
    <row r="68" spans="1:14" ht="14.1" customHeight="1">
      <c r="A68" s="58"/>
      <c r="B68" s="46" t="s">
        <v>290</v>
      </c>
      <c r="C68" s="59" t="s">
        <v>291</v>
      </c>
      <c r="D68" s="83">
        <v>2.75</v>
      </c>
      <c r="E68" s="83">
        <v>2.85</v>
      </c>
      <c r="F68" s="83">
        <v>2.75</v>
      </c>
      <c r="G68" s="88">
        <v>2.8</v>
      </c>
      <c r="H68" s="83">
        <v>2.4700000000000002</v>
      </c>
      <c r="I68" s="83">
        <v>2.85</v>
      </c>
      <c r="J68" s="83">
        <v>2.4700000000000002</v>
      </c>
      <c r="K68" s="84">
        <v>15.38</v>
      </c>
      <c r="L68" s="85">
        <v>2</v>
      </c>
      <c r="M68" s="86">
        <v>200000</v>
      </c>
      <c r="N68" s="86">
        <v>560000</v>
      </c>
    </row>
    <row r="69" spans="1:14" ht="12.95" customHeight="1">
      <c r="A69" s="58"/>
      <c r="B69" s="173" t="s">
        <v>295</v>
      </c>
      <c r="C69" s="174"/>
      <c r="D69" s="175"/>
      <c r="E69" s="176"/>
      <c r="F69" s="176"/>
      <c r="G69" s="176"/>
      <c r="H69" s="176"/>
      <c r="I69" s="176"/>
      <c r="J69" s="176"/>
      <c r="K69" s="177"/>
      <c r="L69" s="65">
        <f>SUM(L67:L68)</f>
        <v>2</v>
      </c>
      <c r="M69" s="65">
        <f>SUM(M67:M68)</f>
        <v>200000</v>
      </c>
      <c r="N69" s="65">
        <f>SUM(N67:N68)</f>
        <v>560000</v>
      </c>
    </row>
    <row r="70" spans="1:14" ht="14.1" customHeight="1">
      <c r="A70" s="58"/>
      <c r="B70" s="170" t="s">
        <v>85</v>
      </c>
      <c r="C70" s="171"/>
      <c r="D70" s="171"/>
      <c r="E70" s="171"/>
      <c r="F70" s="171"/>
      <c r="G70" s="171"/>
      <c r="H70" s="171"/>
      <c r="I70" s="171"/>
      <c r="J70" s="171"/>
      <c r="K70" s="171"/>
      <c r="L70" s="171"/>
      <c r="M70" s="171"/>
      <c r="N70" s="172"/>
    </row>
    <row r="71" spans="1:14" ht="14.1" customHeight="1">
      <c r="A71" s="58"/>
      <c r="B71" s="46" t="s">
        <v>33</v>
      </c>
      <c r="C71" s="59" t="s">
        <v>34</v>
      </c>
      <c r="D71" s="88">
        <v>1.75</v>
      </c>
      <c r="E71" s="88">
        <v>1.84</v>
      </c>
      <c r="F71" s="88">
        <v>1.74</v>
      </c>
      <c r="G71" s="88">
        <v>1.78</v>
      </c>
      <c r="H71" s="88">
        <v>1.75</v>
      </c>
      <c r="I71" s="88">
        <v>1.78</v>
      </c>
      <c r="J71" s="88">
        <v>1.75</v>
      </c>
      <c r="K71" s="93">
        <v>1.71</v>
      </c>
      <c r="L71" s="94">
        <v>157</v>
      </c>
      <c r="M71" s="95">
        <v>22645672</v>
      </c>
      <c r="N71" s="95">
        <v>40224529.920000002</v>
      </c>
    </row>
    <row r="72" spans="1:14" ht="14.1" customHeight="1">
      <c r="A72" s="58"/>
      <c r="B72" s="173" t="s">
        <v>92</v>
      </c>
      <c r="C72" s="174"/>
      <c r="D72" s="175"/>
      <c r="E72" s="176"/>
      <c r="F72" s="176"/>
      <c r="G72" s="176"/>
      <c r="H72" s="176"/>
      <c r="I72" s="176"/>
      <c r="J72" s="176"/>
      <c r="K72" s="177"/>
      <c r="L72" s="65">
        <f>L71</f>
        <v>157</v>
      </c>
      <c r="M72" s="65">
        <f t="shared" ref="M72:N72" si="0">M71</f>
        <v>22645672</v>
      </c>
      <c r="N72" s="65">
        <f t="shared" si="0"/>
        <v>40224529.920000002</v>
      </c>
    </row>
    <row r="73" spans="1:14" ht="14.1" customHeight="1">
      <c r="A73" s="58"/>
      <c r="B73" s="170" t="s">
        <v>86</v>
      </c>
      <c r="C73" s="171"/>
      <c r="D73" s="171"/>
      <c r="E73" s="171"/>
      <c r="F73" s="171"/>
      <c r="G73" s="171"/>
      <c r="H73" s="171"/>
      <c r="I73" s="171"/>
      <c r="J73" s="171"/>
      <c r="K73" s="171"/>
      <c r="L73" s="171"/>
      <c r="M73" s="171"/>
      <c r="N73" s="172"/>
    </row>
    <row r="74" spans="1:14" ht="14.1" customHeight="1">
      <c r="A74" s="58"/>
      <c r="B74" s="46" t="s">
        <v>35</v>
      </c>
      <c r="C74" s="59" t="s">
        <v>36</v>
      </c>
      <c r="D74" s="88">
        <v>2.85</v>
      </c>
      <c r="E74" s="88">
        <v>2.85</v>
      </c>
      <c r="F74" s="88">
        <v>2.85</v>
      </c>
      <c r="G74" s="88">
        <v>2.85</v>
      </c>
      <c r="H74" s="88">
        <v>2.8</v>
      </c>
      <c r="I74" s="88">
        <v>2.85</v>
      </c>
      <c r="J74" s="88">
        <v>2.85</v>
      </c>
      <c r="K74" s="93">
        <v>0</v>
      </c>
      <c r="L74" s="94">
        <v>2</v>
      </c>
      <c r="M74" s="95">
        <v>100000</v>
      </c>
      <c r="N74" s="95">
        <v>285000</v>
      </c>
    </row>
    <row r="75" spans="1:14" ht="14.1" customHeight="1">
      <c r="A75" s="58"/>
      <c r="B75" s="173" t="s">
        <v>93</v>
      </c>
      <c r="C75" s="174"/>
      <c r="D75" s="175"/>
      <c r="E75" s="176"/>
      <c r="F75" s="176"/>
      <c r="G75" s="176"/>
      <c r="H75" s="176"/>
      <c r="I75" s="176"/>
      <c r="J75" s="176"/>
      <c r="K75" s="177"/>
      <c r="L75" s="65">
        <f>SUM(L74:L74)</f>
        <v>2</v>
      </c>
      <c r="M75" s="65">
        <f>SUM(M74:M74)</f>
        <v>100000</v>
      </c>
      <c r="N75" s="65">
        <f>SUM(N74:N74)</f>
        <v>285000</v>
      </c>
    </row>
    <row r="76" spans="1:14" ht="14.1" customHeight="1">
      <c r="A76" s="58"/>
      <c r="B76" s="170" t="s">
        <v>31</v>
      </c>
      <c r="C76" s="171"/>
      <c r="D76" s="171"/>
      <c r="E76" s="171"/>
      <c r="F76" s="171"/>
      <c r="G76" s="171"/>
      <c r="H76" s="171"/>
      <c r="I76" s="171"/>
      <c r="J76" s="171"/>
      <c r="K76" s="171"/>
      <c r="L76" s="171"/>
      <c r="M76" s="171"/>
      <c r="N76" s="172"/>
    </row>
    <row r="77" spans="1:14" ht="14.1" customHeight="1">
      <c r="A77" s="58"/>
      <c r="B77" s="46" t="s">
        <v>159</v>
      </c>
      <c r="C77" s="59" t="s">
        <v>160</v>
      </c>
      <c r="D77" s="83">
        <v>27</v>
      </c>
      <c r="E77" s="83">
        <v>27</v>
      </c>
      <c r="F77" s="83">
        <v>27</v>
      </c>
      <c r="G77" s="88">
        <v>27</v>
      </c>
      <c r="H77" s="83">
        <v>27</v>
      </c>
      <c r="I77" s="83">
        <v>27</v>
      </c>
      <c r="J77" s="83">
        <v>27</v>
      </c>
      <c r="K77" s="84">
        <v>0</v>
      </c>
      <c r="L77" s="85">
        <v>2</v>
      </c>
      <c r="M77" s="86">
        <v>1008</v>
      </c>
      <c r="N77" s="86">
        <v>27216</v>
      </c>
    </row>
    <row r="78" spans="1:14" ht="14.1" customHeight="1">
      <c r="A78" s="58"/>
      <c r="B78" s="173" t="s">
        <v>94</v>
      </c>
      <c r="C78" s="174"/>
      <c r="D78" s="175"/>
      <c r="E78" s="176"/>
      <c r="F78" s="176"/>
      <c r="G78" s="176"/>
      <c r="H78" s="176"/>
      <c r="I78" s="176"/>
      <c r="J78" s="176"/>
      <c r="K78" s="177"/>
      <c r="L78" s="65">
        <f>L77</f>
        <v>2</v>
      </c>
      <c r="M78" s="65">
        <f t="shared" ref="M78:N78" si="1">M77</f>
        <v>1008</v>
      </c>
      <c r="N78" s="65">
        <f t="shared" si="1"/>
        <v>27216</v>
      </c>
    </row>
    <row r="79" spans="1:14" s="52" customFormat="1" ht="14.1" customHeight="1">
      <c r="B79" s="66" t="s">
        <v>147</v>
      </c>
      <c r="C79" s="181"/>
      <c r="D79" s="182"/>
      <c r="E79" s="182"/>
      <c r="F79" s="182"/>
      <c r="G79" s="182"/>
      <c r="H79" s="182"/>
      <c r="I79" s="182"/>
      <c r="J79" s="182"/>
      <c r="K79" s="183"/>
      <c r="L79" s="67">
        <f>L75+L72+L66+L78+L69</f>
        <v>172</v>
      </c>
      <c r="M79" s="67">
        <f t="shared" ref="M79" si="2">M75+M72+M66+M78+M69</f>
        <v>520064729</v>
      </c>
      <c r="N79" s="67">
        <f>N75+N72+N66+N78+N69</f>
        <v>140366994.07999998</v>
      </c>
    </row>
    <row r="80" spans="1:14" s="52" customFormat="1" ht="30" customHeight="1">
      <c r="A80" s="51"/>
      <c r="B80" s="178" t="s">
        <v>319</v>
      </c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80"/>
    </row>
    <row r="81" spans="1:14" s="52" customFormat="1" ht="48" customHeight="1">
      <c r="B81" s="53" t="s">
        <v>15</v>
      </c>
      <c r="C81" s="54" t="s">
        <v>20</v>
      </c>
      <c r="D81" s="54" t="s">
        <v>21</v>
      </c>
      <c r="E81" s="54" t="s">
        <v>22</v>
      </c>
      <c r="F81" s="54" t="s">
        <v>23</v>
      </c>
      <c r="G81" s="54" t="s">
        <v>24</v>
      </c>
      <c r="H81" s="54" t="s">
        <v>25</v>
      </c>
      <c r="I81" s="54" t="s">
        <v>19</v>
      </c>
      <c r="J81" s="54" t="s">
        <v>26</v>
      </c>
      <c r="K81" s="55" t="s">
        <v>27</v>
      </c>
      <c r="L81" s="56" t="s">
        <v>28</v>
      </c>
      <c r="M81" s="56" t="s">
        <v>18</v>
      </c>
      <c r="N81" s="57" t="s">
        <v>7</v>
      </c>
    </row>
    <row r="82" spans="1:14" s="52" customFormat="1" ht="14.1" customHeight="1">
      <c r="B82" s="190" t="s">
        <v>29</v>
      </c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2"/>
    </row>
    <row r="83" spans="1:14" s="52" customFormat="1" ht="14.1" customHeight="1">
      <c r="B83" s="46" t="s">
        <v>178</v>
      </c>
      <c r="C83" s="59" t="s">
        <v>179</v>
      </c>
      <c r="D83" s="63">
        <v>0.14000000000000001</v>
      </c>
      <c r="E83" s="83">
        <v>0.14000000000000001</v>
      </c>
      <c r="F83" s="83">
        <v>0.13</v>
      </c>
      <c r="G83" s="88">
        <v>0.13</v>
      </c>
      <c r="H83" s="88">
        <v>0.13</v>
      </c>
      <c r="I83" s="83">
        <v>0.14000000000000001</v>
      </c>
      <c r="J83" s="83">
        <v>0.14000000000000001</v>
      </c>
      <c r="K83" s="105">
        <v>0</v>
      </c>
      <c r="L83" s="85">
        <v>64</v>
      </c>
      <c r="M83" s="86">
        <v>26500000</v>
      </c>
      <c r="N83" s="86">
        <v>3560000</v>
      </c>
    </row>
    <row r="84" spans="1:14" s="52" customFormat="1" ht="14.1" customHeight="1">
      <c r="B84" s="173" t="s">
        <v>91</v>
      </c>
      <c r="C84" s="174"/>
      <c r="D84" s="175"/>
      <c r="E84" s="176"/>
      <c r="F84" s="176"/>
      <c r="G84" s="176"/>
      <c r="H84" s="176"/>
      <c r="I84" s="176"/>
      <c r="J84" s="176"/>
      <c r="K84" s="177"/>
      <c r="L84" s="65">
        <f>L83</f>
        <v>64</v>
      </c>
      <c r="M84" s="65">
        <f t="shared" ref="M84:N84" si="3">M83</f>
        <v>26500000</v>
      </c>
      <c r="N84" s="65">
        <f t="shared" si="3"/>
        <v>3560000</v>
      </c>
    </row>
    <row r="85" spans="1:14" s="52" customFormat="1" ht="14.1" customHeight="1">
      <c r="B85" s="170" t="s">
        <v>86</v>
      </c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2"/>
    </row>
    <row r="86" spans="1:14" ht="14.1" customHeight="1">
      <c r="A86" s="58"/>
      <c r="B86" s="46" t="s">
        <v>244</v>
      </c>
      <c r="C86" s="59" t="s">
        <v>245</v>
      </c>
      <c r="D86" s="83">
        <v>0.92</v>
      </c>
      <c r="E86" s="83">
        <v>0.93</v>
      </c>
      <c r="F86" s="83">
        <v>0.92</v>
      </c>
      <c r="G86" s="83">
        <v>0.92</v>
      </c>
      <c r="H86" s="88">
        <v>0.9</v>
      </c>
      <c r="I86" s="83">
        <v>0.92</v>
      </c>
      <c r="J86" s="83">
        <v>0.91</v>
      </c>
      <c r="K86" s="84">
        <v>1.1000000000000001</v>
      </c>
      <c r="L86" s="85">
        <v>6</v>
      </c>
      <c r="M86" s="86">
        <v>79074</v>
      </c>
      <c r="N86" s="86">
        <v>72962.17</v>
      </c>
    </row>
    <row r="87" spans="1:14" ht="14.1" customHeight="1">
      <c r="A87" s="58"/>
      <c r="B87" s="46" t="s">
        <v>88</v>
      </c>
      <c r="C87" s="59" t="s">
        <v>42</v>
      </c>
      <c r="D87" s="83">
        <v>1.6</v>
      </c>
      <c r="E87" s="83">
        <v>1.65</v>
      </c>
      <c r="F87" s="83">
        <v>1.59</v>
      </c>
      <c r="G87" s="83">
        <v>1.63</v>
      </c>
      <c r="H87" s="88">
        <v>1.6</v>
      </c>
      <c r="I87" s="83">
        <v>1.6</v>
      </c>
      <c r="J87" s="83">
        <v>1.6</v>
      </c>
      <c r="K87" s="84">
        <v>0</v>
      </c>
      <c r="L87" s="85">
        <v>6</v>
      </c>
      <c r="M87" s="86">
        <v>186640</v>
      </c>
      <c r="N87" s="86">
        <v>303324</v>
      </c>
    </row>
    <row r="88" spans="1:14" ht="14.1" customHeight="1">
      <c r="A88" s="58"/>
      <c r="B88" s="173" t="s">
        <v>93</v>
      </c>
      <c r="C88" s="174"/>
      <c r="D88" s="175"/>
      <c r="E88" s="176"/>
      <c r="F88" s="176"/>
      <c r="G88" s="176"/>
      <c r="H88" s="176"/>
      <c r="I88" s="176"/>
      <c r="J88" s="176"/>
      <c r="K88" s="177"/>
      <c r="L88" s="65">
        <f>SUM(L86:L87)</f>
        <v>12</v>
      </c>
      <c r="M88" s="65">
        <f>SUM(M86:M87)</f>
        <v>265714</v>
      </c>
      <c r="N88" s="65">
        <f>SUM(N86:N87)</f>
        <v>376286.17</v>
      </c>
    </row>
    <row r="89" spans="1:14" ht="14.1" customHeight="1">
      <c r="A89" s="58"/>
      <c r="B89" s="170" t="s">
        <v>86</v>
      </c>
      <c r="C89" s="171"/>
      <c r="D89" s="171"/>
      <c r="E89" s="171"/>
      <c r="F89" s="171"/>
      <c r="G89" s="171"/>
      <c r="H89" s="171"/>
      <c r="I89" s="171"/>
      <c r="J89" s="171"/>
      <c r="K89" s="171"/>
      <c r="L89" s="171"/>
      <c r="M89" s="171"/>
      <c r="N89" s="172"/>
    </row>
    <row r="90" spans="1:14" ht="14.1" customHeight="1">
      <c r="A90" s="58"/>
      <c r="B90" s="103" t="s">
        <v>116</v>
      </c>
      <c r="C90" s="104" t="s">
        <v>117</v>
      </c>
      <c r="D90" s="97">
        <v>1.81</v>
      </c>
      <c r="E90" s="97">
        <v>1.81</v>
      </c>
      <c r="F90" s="97">
        <v>1.72</v>
      </c>
      <c r="G90" s="97">
        <v>1.77</v>
      </c>
      <c r="H90" s="97">
        <v>1.81</v>
      </c>
      <c r="I90" s="97">
        <v>1.72</v>
      </c>
      <c r="J90" s="97">
        <v>1.81</v>
      </c>
      <c r="K90" s="100">
        <v>-4.97</v>
      </c>
      <c r="L90" s="101">
        <v>15</v>
      </c>
      <c r="M90" s="102">
        <v>1508391</v>
      </c>
      <c r="N90" s="102">
        <v>2669661.1</v>
      </c>
    </row>
    <row r="91" spans="1:14" ht="14.1" customHeight="1">
      <c r="A91" s="58"/>
      <c r="B91" s="82" t="s">
        <v>182</v>
      </c>
      <c r="C91" s="81" t="s">
        <v>183</v>
      </c>
      <c r="D91" s="96">
        <v>1.59</v>
      </c>
      <c r="E91" s="96">
        <v>1.59</v>
      </c>
      <c r="F91" s="96">
        <v>1.52</v>
      </c>
      <c r="G91" s="96">
        <v>1.53</v>
      </c>
      <c r="H91" s="96">
        <v>1.6</v>
      </c>
      <c r="I91" s="96">
        <v>1.52</v>
      </c>
      <c r="J91" s="96">
        <v>1.6</v>
      </c>
      <c r="K91" s="105">
        <v>-5</v>
      </c>
      <c r="L91" s="101">
        <v>5</v>
      </c>
      <c r="M91" s="65">
        <v>849265</v>
      </c>
      <c r="N91" s="65">
        <v>1302598.8700000001</v>
      </c>
    </row>
    <row r="92" spans="1:14" ht="14.1" customHeight="1">
      <c r="A92" s="58"/>
      <c r="B92" s="103" t="s">
        <v>304</v>
      </c>
      <c r="C92" s="104" t="s">
        <v>303</v>
      </c>
      <c r="D92" s="96">
        <v>1.88</v>
      </c>
      <c r="E92" s="96">
        <v>1.97</v>
      </c>
      <c r="F92" s="97">
        <v>1.88</v>
      </c>
      <c r="G92" s="97">
        <v>1.95</v>
      </c>
      <c r="H92" s="97">
        <v>1.88</v>
      </c>
      <c r="I92" s="97">
        <v>1.97</v>
      </c>
      <c r="J92" s="97">
        <v>1.88</v>
      </c>
      <c r="K92" s="100">
        <v>4.79</v>
      </c>
      <c r="L92" s="101">
        <v>4</v>
      </c>
      <c r="M92" s="102">
        <v>5132</v>
      </c>
      <c r="N92" s="102">
        <v>10018.16</v>
      </c>
    </row>
    <row r="93" spans="1:14" ht="14.1" customHeight="1">
      <c r="A93" s="58"/>
      <c r="B93" s="103" t="s">
        <v>114</v>
      </c>
      <c r="C93" s="104" t="s">
        <v>115</v>
      </c>
      <c r="D93" s="96">
        <v>1.37</v>
      </c>
      <c r="E93" s="96">
        <v>1.37</v>
      </c>
      <c r="F93" s="97">
        <v>1.37</v>
      </c>
      <c r="G93" s="97">
        <v>1.37</v>
      </c>
      <c r="H93" s="97">
        <v>1.45</v>
      </c>
      <c r="I93" s="97">
        <v>1.37</v>
      </c>
      <c r="J93" s="97">
        <v>1.44</v>
      </c>
      <c r="K93" s="100">
        <v>-4.8600000000000003</v>
      </c>
      <c r="L93" s="101">
        <v>4</v>
      </c>
      <c r="M93" s="102">
        <v>1847427</v>
      </c>
      <c r="N93" s="102">
        <v>2530974.9900000002</v>
      </c>
    </row>
    <row r="94" spans="1:14" ht="14.1" customHeight="1">
      <c r="A94" s="58"/>
      <c r="B94" s="103" t="s">
        <v>261</v>
      </c>
      <c r="C94" s="104" t="s">
        <v>262</v>
      </c>
      <c r="D94" s="97">
        <v>1.9</v>
      </c>
      <c r="E94" s="97">
        <v>1.9</v>
      </c>
      <c r="F94" s="97">
        <v>1.88</v>
      </c>
      <c r="G94" s="97">
        <v>1.89</v>
      </c>
      <c r="H94" s="97">
        <v>1.9</v>
      </c>
      <c r="I94" s="97">
        <v>1.9</v>
      </c>
      <c r="J94" s="97">
        <v>1.9</v>
      </c>
      <c r="K94" s="100">
        <v>0</v>
      </c>
      <c r="L94" s="101">
        <v>3</v>
      </c>
      <c r="M94" s="102">
        <v>252247</v>
      </c>
      <c r="N94" s="102">
        <v>476269.3</v>
      </c>
    </row>
    <row r="95" spans="1:14" ht="14.1" customHeight="1">
      <c r="A95" s="58"/>
      <c r="B95" s="103" t="s">
        <v>38</v>
      </c>
      <c r="C95" s="104" t="s">
        <v>39</v>
      </c>
      <c r="D95" s="97">
        <v>1.3</v>
      </c>
      <c r="E95" s="97">
        <v>1.3</v>
      </c>
      <c r="F95" s="97">
        <v>1.3</v>
      </c>
      <c r="G95" s="97">
        <v>1.3</v>
      </c>
      <c r="H95" s="97">
        <v>1.3</v>
      </c>
      <c r="I95" s="97">
        <v>1.3</v>
      </c>
      <c r="J95" s="97">
        <v>1.3</v>
      </c>
      <c r="K95" s="100">
        <v>0</v>
      </c>
      <c r="L95" s="101">
        <v>5</v>
      </c>
      <c r="M95" s="102">
        <v>400000</v>
      </c>
      <c r="N95" s="102">
        <v>520000</v>
      </c>
    </row>
    <row r="96" spans="1:14" ht="14.1" customHeight="1">
      <c r="A96" s="58"/>
      <c r="B96" s="173" t="s">
        <v>93</v>
      </c>
      <c r="C96" s="174"/>
      <c r="D96" s="175"/>
      <c r="E96" s="176"/>
      <c r="F96" s="176"/>
      <c r="G96" s="176"/>
      <c r="H96" s="176"/>
      <c r="I96" s="176"/>
      <c r="J96" s="176"/>
      <c r="K96" s="177"/>
      <c r="L96" s="65">
        <f>SUM(L90:L95)</f>
        <v>36</v>
      </c>
      <c r="M96" s="65">
        <f>SUM(M90:M95)</f>
        <v>4862462</v>
      </c>
      <c r="N96" s="65">
        <f>SUM(N90:N95)</f>
        <v>7509522.4200000009</v>
      </c>
    </row>
    <row r="97" spans="1:14" ht="14.1" customHeight="1">
      <c r="A97" s="58"/>
      <c r="B97" s="170" t="s">
        <v>31</v>
      </c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2"/>
    </row>
    <row r="98" spans="1:14" ht="14.1" customHeight="1">
      <c r="A98" s="58"/>
      <c r="B98" s="103" t="s">
        <v>288</v>
      </c>
      <c r="C98" s="104" t="s">
        <v>289</v>
      </c>
      <c r="D98" s="83">
        <v>20.3</v>
      </c>
      <c r="E98" s="83">
        <v>20.3</v>
      </c>
      <c r="F98" s="83">
        <v>19.600000000000001</v>
      </c>
      <c r="G98" s="88">
        <v>19.63</v>
      </c>
      <c r="H98" s="88">
        <v>20.36</v>
      </c>
      <c r="I98" s="83">
        <v>20</v>
      </c>
      <c r="J98" s="83">
        <v>20.3</v>
      </c>
      <c r="K98" s="84">
        <v>-1.48</v>
      </c>
      <c r="L98" s="85">
        <v>8</v>
      </c>
      <c r="M98" s="86">
        <v>435900</v>
      </c>
      <c r="N98" s="86">
        <v>8554770</v>
      </c>
    </row>
    <row r="99" spans="1:14" ht="14.1" customHeight="1">
      <c r="A99" s="58"/>
      <c r="B99" s="173" t="s">
        <v>94</v>
      </c>
      <c r="C99" s="174"/>
      <c r="D99" s="175"/>
      <c r="E99" s="176"/>
      <c r="F99" s="176"/>
      <c r="G99" s="176"/>
      <c r="H99" s="176"/>
      <c r="I99" s="176"/>
      <c r="J99" s="176"/>
      <c r="K99" s="177"/>
      <c r="L99" s="65">
        <f>L98</f>
        <v>8</v>
      </c>
      <c r="M99" s="65">
        <f t="shared" ref="M99:N99" si="4">M98</f>
        <v>435900</v>
      </c>
      <c r="N99" s="65">
        <f t="shared" si="4"/>
        <v>8554770</v>
      </c>
    </row>
    <row r="100" spans="1:14" ht="14.1" customHeight="1">
      <c r="A100" s="58"/>
      <c r="B100" s="184" t="s">
        <v>87</v>
      </c>
      <c r="C100" s="185"/>
      <c r="D100" s="185"/>
      <c r="E100" s="185"/>
      <c r="F100" s="185"/>
      <c r="G100" s="185"/>
      <c r="H100" s="185"/>
      <c r="I100" s="185"/>
      <c r="J100" s="185"/>
      <c r="K100" s="185"/>
      <c r="L100" s="185"/>
      <c r="M100" s="185"/>
      <c r="N100" s="186"/>
    </row>
    <row r="101" spans="1:14" ht="14.1" customHeight="1">
      <c r="A101" s="58"/>
      <c r="B101" s="46" t="s">
        <v>238</v>
      </c>
      <c r="C101" s="59" t="s">
        <v>239</v>
      </c>
      <c r="D101" s="63">
        <v>4.95</v>
      </c>
      <c r="E101" s="83">
        <v>4.95</v>
      </c>
      <c r="F101" s="83">
        <v>4.88</v>
      </c>
      <c r="G101" s="83">
        <v>4.88</v>
      </c>
      <c r="H101" s="83">
        <v>4.9000000000000004</v>
      </c>
      <c r="I101" s="83">
        <v>4.88</v>
      </c>
      <c r="J101" s="83">
        <v>4.9000000000000004</v>
      </c>
      <c r="K101" s="84">
        <v>-0.41</v>
      </c>
      <c r="L101" s="85">
        <v>15</v>
      </c>
      <c r="M101" s="86">
        <v>2579824</v>
      </c>
      <c r="N101" s="86">
        <v>12599475.16</v>
      </c>
    </row>
    <row r="102" spans="1:14" ht="14.1" customHeight="1">
      <c r="A102" s="58"/>
      <c r="B102" s="173" t="s">
        <v>231</v>
      </c>
      <c r="C102" s="174"/>
      <c r="D102" s="187"/>
      <c r="E102" s="188"/>
      <c r="F102" s="188"/>
      <c r="G102" s="188"/>
      <c r="H102" s="188"/>
      <c r="I102" s="188"/>
      <c r="J102" s="188"/>
      <c r="K102" s="189"/>
      <c r="L102" s="64">
        <f>L101</f>
        <v>15</v>
      </c>
      <c r="M102" s="64">
        <f t="shared" ref="M102:N102" si="5">M101</f>
        <v>2579824</v>
      </c>
      <c r="N102" s="86">
        <f t="shared" si="5"/>
        <v>12599475.16</v>
      </c>
    </row>
    <row r="103" spans="1:14" s="52" customFormat="1" ht="14.1" customHeight="1">
      <c r="B103" s="66" t="s">
        <v>71</v>
      </c>
      <c r="C103" s="181"/>
      <c r="D103" s="182"/>
      <c r="E103" s="182"/>
      <c r="F103" s="182"/>
      <c r="G103" s="182"/>
      <c r="H103" s="182"/>
      <c r="I103" s="182"/>
      <c r="J103" s="182"/>
      <c r="K103" s="183"/>
      <c r="L103" s="67">
        <f>L102+L99+L96+L84+L88</f>
        <v>135</v>
      </c>
      <c r="M103" s="67">
        <f>M102+M99+M96+M84+M88</f>
        <v>34643900</v>
      </c>
      <c r="N103" s="67">
        <f>N102+N99+N96+N84+N88</f>
        <v>32600053.750000004</v>
      </c>
    </row>
    <row r="104" spans="1:14" s="52" customFormat="1" ht="14.1" customHeight="1">
      <c r="B104" s="66" t="s">
        <v>40</v>
      </c>
      <c r="C104" s="181"/>
      <c r="D104" s="182"/>
      <c r="E104" s="182"/>
      <c r="F104" s="182"/>
      <c r="G104" s="182"/>
      <c r="H104" s="182"/>
      <c r="I104" s="182"/>
      <c r="J104" s="182"/>
      <c r="K104" s="183"/>
      <c r="L104" s="67">
        <f>L103+L79+L59</f>
        <v>743</v>
      </c>
      <c r="M104" s="67">
        <f>M103+M79+M59</f>
        <v>1116305308</v>
      </c>
      <c r="N104" s="67">
        <f>N103+N79+N59</f>
        <v>618899371.96000004</v>
      </c>
    </row>
    <row r="105" spans="1:14" ht="12.95" customHeight="1">
      <c r="A105" s="58"/>
      <c r="N105" s="72"/>
    </row>
    <row r="106" spans="1:14" s="52" customFormat="1" ht="18.75" customHeight="1">
      <c r="B106" s="58"/>
      <c r="C106" s="69"/>
      <c r="D106" s="58"/>
      <c r="E106" s="58"/>
      <c r="F106" s="58"/>
      <c r="G106" s="58"/>
      <c r="H106" s="58"/>
      <c r="I106" s="58"/>
      <c r="J106" s="70"/>
      <c r="K106" s="71"/>
      <c r="L106" s="72"/>
      <c r="M106" s="72"/>
      <c r="N106" s="73"/>
    </row>
    <row r="107" spans="1:14" s="52" customFormat="1" ht="18.75" customHeight="1">
      <c r="B107" s="58"/>
      <c r="C107" s="69"/>
      <c r="D107" s="58"/>
      <c r="E107" s="58"/>
      <c r="F107" s="58"/>
      <c r="G107" s="58"/>
      <c r="H107" s="58"/>
      <c r="I107" s="58"/>
      <c r="J107" s="70"/>
      <c r="K107" s="71"/>
      <c r="L107" s="72"/>
      <c r="M107" s="72"/>
      <c r="N107" s="73"/>
    </row>
    <row r="108" spans="1:14" ht="12.95" customHeight="1">
      <c r="A108" s="58"/>
    </row>
  </sheetData>
  <mergeCells count="58">
    <mergeCell ref="B35:N35"/>
    <mergeCell ref="D44:K44"/>
    <mergeCell ref="B44:C44"/>
    <mergeCell ref="C59:K59"/>
    <mergeCell ref="B45:N45"/>
    <mergeCell ref="D52:K52"/>
    <mergeCell ref="B52:C52"/>
    <mergeCell ref="B53:N53"/>
    <mergeCell ref="B58:C58"/>
    <mergeCell ref="D58:K58"/>
    <mergeCell ref="B22:C22"/>
    <mergeCell ref="D22:K22"/>
    <mergeCell ref="B27:N27"/>
    <mergeCell ref="B34:C34"/>
    <mergeCell ref="D34:K34"/>
    <mergeCell ref="B23:N23"/>
    <mergeCell ref="B26:C26"/>
    <mergeCell ref="D26:K26"/>
    <mergeCell ref="B1:N1"/>
    <mergeCell ref="B3:N3"/>
    <mergeCell ref="B18:C18"/>
    <mergeCell ref="D18:K18"/>
    <mergeCell ref="B19:N19"/>
    <mergeCell ref="C104:K104"/>
    <mergeCell ref="B80:N80"/>
    <mergeCell ref="C103:K103"/>
    <mergeCell ref="B89:N89"/>
    <mergeCell ref="B96:C96"/>
    <mergeCell ref="D96:K96"/>
    <mergeCell ref="B100:N100"/>
    <mergeCell ref="B102:C102"/>
    <mergeCell ref="D102:K102"/>
    <mergeCell ref="B99:C99"/>
    <mergeCell ref="D99:K99"/>
    <mergeCell ref="B97:N97"/>
    <mergeCell ref="B82:N82"/>
    <mergeCell ref="B84:C84"/>
    <mergeCell ref="D84:K84"/>
    <mergeCell ref="B85:N85"/>
    <mergeCell ref="B60:N60"/>
    <mergeCell ref="B62:N62"/>
    <mergeCell ref="B66:C66"/>
    <mergeCell ref="D66:K66"/>
    <mergeCell ref="B70:N70"/>
    <mergeCell ref="B67:N67"/>
    <mergeCell ref="B69:C69"/>
    <mergeCell ref="D69:K69"/>
    <mergeCell ref="B88:C88"/>
    <mergeCell ref="D88:K88"/>
    <mergeCell ref="B72:C72"/>
    <mergeCell ref="D72:K72"/>
    <mergeCell ref="B75:C75"/>
    <mergeCell ref="D75:K75"/>
    <mergeCell ref="C79:K79"/>
    <mergeCell ref="B73:N73"/>
    <mergeCell ref="B76:N76"/>
    <mergeCell ref="B78:C78"/>
    <mergeCell ref="D78:K78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0"/>
  <sheetViews>
    <sheetView topLeftCell="A10" zoomScale="136" zoomScaleNormal="136" workbookViewId="0">
      <selection activeCell="H8" sqref="H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01" t="s">
        <v>316</v>
      </c>
      <c r="B1" s="201"/>
      <c r="C1" s="201"/>
      <c r="D1" s="201"/>
    </row>
    <row r="2" spans="1:4" ht="1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5" customHeight="1">
      <c r="A3" s="202" t="s">
        <v>29</v>
      </c>
      <c r="B3" s="203"/>
      <c r="C3" s="203"/>
      <c r="D3" s="204"/>
    </row>
    <row r="4" spans="1:4" ht="15" customHeight="1">
      <c r="A4" s="46" t="s">
        <v>172</v>
      </c>
      <c r="B4" s="59" t="s">
        <v>173</v>
      </c>
      <c r="C4" s="63">
        <v>0.06</v>
      </c>
      <c r="D4" s="83">
        <v>0.06</v>
      </c>
    </row>
    <row r="5" spans="1:4" ht="15" customHeight="1">
      <c r="A5" s="46" t="s">
        <v>236</v>
      </c>
      <c r="B5" s="59" t="s">
        <v>237</v>
      </c>
      <c r="C5" s="88">
        <v>0.05</v>
      </c>
      <c r="D5" s="83">
        <v>0.05</v>
      </c>
    </row>
    <row r="6" spans="1:4" ht="15" customHeight="1">
      <c r="A6" s="46" t="s">
        <v>279</v>
      </c>
      <c r="B6" s="59" t="s">
        <v>186</v>
      </c>
      <c r="C6" s="88">
        <v>0.17</v>
      </c>
      <c r="D6" s="83">
        <v>0.17</v>
      </c>
    </row>
    <row r="7" spans="1:4" ht="15" customHeight="1">
      <c r="A7" s="46" t="s">
        <v>205</v>
      </c>
      <c r="B7" s="59" t="s">
        <v>206</v>
      </c>
      <c r="C7" s="47">
        <v>0.78</v>
      </c>
      <c r="D7" s="47">
        <v>0.78</v>
      </c>
    </row>
    <row r="8" spans="1:4" ht="15" customHeight="1">
      <c r="A8" s="46" t="s">
        <v>195</v>
      </c>
      <c r="B8" s="59" t="s">
        <v>196</v>
      </c>
      <c r="C8" s="47">
        <v>2.2000000000000002</v>
      </c>
      <c r="D8" s="47">
        <v>2.2000000000000002</v>
      </c>
    </row>
    <row r="9" spans="1:4" ht="15" customHeight="1">
      <c r="A9" s="198" t="s">
        <v>96</v>
      </c>
      <c r="B9" s="199"/>
      <c r="C9" s="199"/>
      <c r="D9" s="200"/>
    </row>
    <row r="10" spans="1:4" ht="15" customHeight="1">
      <c r="A10" s="46" t="s">
        <v>149</v>
      </c>
      <c r="B10" s="59" t="s">
        <v>148</v>
      </c>
      <c r="C10" s="88">
        <v>0.7</v>
      </c>
      <c r="D10" s="83">
        <v>0.7</v>
      </c>
    </row>
    <row r="11" spans="1:4" ht="15" customHeight="1">
      <c r="A11" s="198" t="s">
        <v>86</v>
      </c>
      <c r="B11" s="199"/>
      <c r="C11" s="199"/>
      <c r="D11" s="200"/>
    </row>
    <row r="12" spans="1:4" ht="15" customHeight="1">
      <c r="A12" s="46" t="s">
        <v>99</v>
      </c>
      <c r="B12" s="59" t="s">
        <v>100</v>
      </c>
      <c r="C12" s="83">
        <v>5.5</v>
      </c>
      <c r="D12" s="83">
        <v>5.5</v>
      </c>
    </row>
    <row r="13" spans="1:4" ht="15" customHeight="1">
      <c r="A13" s="46" t="s">
        <v>136</v>
      </c>
      <c r="B13" s="59" t="s">
        <v>137</v>
      </c>
      <c r="C13" s="83">
        <v>1.85</v>
      </c>
      <c r="D13" s="96">
        <v>1.85</v>
      </c>
    </row>
    <row r="14" spans="1:4" ht="15" customHeight="1">
      <c r="A14" s="202" t="s">
        <v>31</v>
      </c>
      <c r="B14" s="203" t="s">
        <v>31</v>
      </c>
      <c r="C14" s="203"/>
      <c r="D14" s="204"/>
    </row>
    <row r="15" spans="1:4" ht="15" customHeight="1">
      <c r="A15" s="46" t="s">
        <v>101</v>
      </c>
      <c r="B15" s="59" t="s">
        <v>102</v>
      </c>
      <c r="C15" s="97">
        <v>23.02</v>
      </c>
      <c r="D15" s="97">
        <v>23</v>
      </c>
    </row>
    <row r="16" spans="1:4" ht="15" customHeight="1">
      <c r="A16" s="202" t="s">
        <v>87</v>
      </c>
      <c r="B16" s="203"/>
      <c r="C16" s="203"/>
      <c r="D16" s="204"/>
    </row>
    <row r="17" spans="1:4" ht="15" customHeight="1">
      <c r="A17" s="46" t="s">
        <v>251</v>
      </c>
      <c r="B17" s="59" t="s">
        <v>252</v>
      </c>
      <c r="C17" s="96">
        <v>10</v>
      </c>
      <c r="D17" s="96">
        <v>10</v>
      </c>
    </row>
    <row r="18" spans="1:4" ht="15" customHeight="1">
      <c r="A18" s="46" t="s">
        <v>89</v>
      </c>
      <c r="B18" s="59" t="s">
        <v>43</v>
      </c>
      <c r="C18" s="97">
        <v>0.36</v>
      </c>
      <c r="D18" s="96">
        <v>0.36</v>
      </c>
    </row>
    <row r="19" spans="1:4" ht="15" customHeight="1">
      <c r="A19" s="74" t="s">
        <v>41</v>
      </c>
      <c r="B19" s="74" t="s">
        <v>20</v>
      </c>
      <c r="C19" s="74" t="s">
        <v>95</v>
      </c>
      <c r="D19" s="74" t="s">
        <v>19</v>
      </c>
    </row>
    <row r="20" spans="1:4" ht="15" customHeight="1">
      <c r="A20" s="198" t="s">
        <v>29</v>
      </c>
      <c r="B20" s="199"/>
      <c r="C20" s="199"/>
      <c r="D20" s="200"/>
    </row>
    <row r="21" spans="1:4" ht="15" customHeight="1">
      <c r="A21" s="46" t="s">
        <v>193</v>
      </c>
      <c r="B21" s="59" t="s">
        <v>194</v>
      </c>
      <c r="C21" s="88">
        <v>0.25</v>
      </c>
      <c r="D21" s="83">
        <v>0.25</v>
      </c>
    </row>
    <row r="22" spans="1:4" ht="15" customHeight="1">
      <c r="A22" s="46" t="s">
        <v>131</v>
      </c>
      <c r="B22" s="59" t="s">
        <v>130</v>
      </c>
      <c r="C22" s="88">
        <v>1</v>
      </c>
      <c r="D22" s="83">
        <v>1</v>
      </c>
    </row>
    <row r="23" spans="1:4" ht="15" customHeight="1">
      <c r="A23" s="46" t="s">
        <v>305</v>
      </c>
      <c r="B23" s="59" t="s">
        <v>306</v>
      </c>
      <c r="C23" s="88">
        <v>1</v>
      </c>
      <c r="D23" s="96">
        <v>1</v>
      </c>
    </row>
    <row r="24" spans="1:4" ht="15" customHeight="1">
      <c r="A24" s="46" t="s">
        <v>300</v>
      </c>
      <c r="B24" s="59" t="s">
        <v>301</v>
      </c>
      <c r="C24" s="96">
        <v>0.11</v>
      </c>
      <c r="D24" s="96">
        <v>0.11</v>
      </c>
    </row>
    <row r="25" spans="1:4" ht="15" customHeight="1">
      <c r="A25" s="46" t="s">
        <v>103</v>
      </c>
      <c r="B25" s="59" t="s">
        <v>104</v>
      </c>
      <c r="C25" s="88">
        <v>0.05</v>
      </c>
      <c r="D25" s="88">
        <v>0.05</v>
      </c>
    </row>
    <row r="26" spans="1:4" ht="15" customHeight="1">
      <c r="A26" s="46" t="s">
        <v>189</v>
      </c>
      <c r="B26" s="59" t="s">
        <v>188</v>
      </c>
      <c r="C26" s="83">
        <v>0.31</v>
      </c>
      <c r="D26" s="83">
        <v>0.31</v>
      </c>
    </row>
    <row r="27" spans="1:4" ht="15" customHeight="1">
      <c r="A27" s="46" t="s">
        <v>267</v>
      </c>
      <c r="B27" s="59" t="s">
        <v>268</v>
      </c>
      <c r="C27" s="88">
        <v>0.85</v>
      </c>
      <c r="D27" s="88">
        <v>0.85</v>
      </c>
    </row>
    <row r="28" spans="1:4" ht="15" customHeight="1">
      <c r="A28" s="91" t="s">
        <v>273</v>
      </c>
      <c r="B28" s="92" t="s">
        <v>274</v>
      </c>
      <c r="C28" s="88">
        <v>1</v>
      </c>
      <c r="D28" s="88">
        <v>1</v>
      </c>
    </row>
    <row r="29" spans="1:4" ht="15" customHeight="1">
      <c r="A29" s="46" t="s">
        <v>107</v>
      </c>
      <c r="B29" s="59" t="s">
        <v>108</v>
      </c>
      <c r="C29" s="88">
        <v>0.09</v>
      </c>
      <c r="D29" s="88">
        <v>0.09</v>
      </c>
    </row>
    <row r="30" spans="1:4" ht="15" customHeight="1">
      <c r="A30" s="46" t="s">
        <v>234</v>
      </c>
      <c r="B30" s="59" t="s">
        <v>235</v>
      </c>
      <c r="C30" s="88">
        <v>0.75</v>
      </c>
      <c r="D30" s="88">
        <v>0.75</v>
      </c>
    </row>
    <row r="31" spans="1:4" ht="15" customHeight="1">
      <c r="A31" s="46" t="s">
        <v>215</v>
      </c>
      <c r="B31" s="59" t="s">
        <v>216</v>
      </c>
      <c r="C31" s="88">
        <v>1</v>
      </c>
      <c r="D31" s="88">
        <v>1</v>
      </c>
    </row>
    <row r="32" spans="1:4" ht="15" customHeight="1">
      <c r="A32" s="46" t="s">
        <v>180</v>
      </c>
      <c r="B32" s="59" t="s">
        <v>181</v>
      </c>
      <c r="C32" s="88">
        <v>1</v>
      </c>
      <c r="D32" s="88">
        <v>1</v>
      </c>
    </row>
    <row r="33" spans="1:4" ht="15" customHeight="1">
      <c r="A33" s="46" t="s">
        <v>151</v>
      </c>
      <c r="B33" s="68" t="s">
        <v>150</v>
      </c>
      <c r="C33" s="88">
        <v>1</v>
      </c>
      <c r="D33" s="88">
        <v>1</v>
      </c>
    </row>
    <row r="34" spans="1:4" ht="15" customHeight="1">
      <c r="A34" s="46" t="s">
        <v>105</v>
      </c>
      <c r="B34" s="59" t="s">
        <v>106</v>
      </c>
      <c r="C34" s="88">
        <v>0.94</v>
      </c>
      <c r="D34" s="88">
        <v>0.94</v>
      </c>
    </row>
    <row r="35" spans="1:4" ht="15" customHeight="1">
      <c r="A35" s="89" t="s">
        <v>263</v>
      </c>
      <c r="B35" s="90" t="s">
        <v>264</v>
      </c>
      <c r="C35" s="88">
        <v>1</v>
      </c>
      <c r="D35" s="88">
        <v>1</v>
      </c>
    </row>
    <row r="36" spans="1:4" ht="15" customHeight="1">
      <c r="A36" s="198" t="s">
        <v>192</v>
      </c>
      <c r="B36" s="199"/>
      <c r="C36" s="199"/>
      <c r="D36" s="200"/>
    </row>
    <row r="37" spans="1:4" ht="15" customHeight="1">
      <c r="A37" s="46" t="s">
        <v>191</v>
      </c>
      <c r="B37" s="59" t="s">
        <v>190</v>
      </c>
      <c r="C37" s="88">
        <v>1.2</v>
      </c>
      <c r="D37" s="106">
        <v>1.2</v>
      </c>
    </row>
    <row r="38" spans="1:4" ht="15" customHeight="1">
      <c r="A38" s="198" t="s">
        <v>96</v>
      </c>
      <c r="B38" s="199" t="s">
        <v>96</v>
      </c>
      <c r="C38" s="199"/>
      <c r="D38" s="200"/>
    </row>
    <row r="39" spans="1:4" ht="15" customHeight="1">
      <c r="A39" s="46" t="s">
        <v>286</v>
      </c>
      <c r="B39" s="59" t="s">
        <v>287</v>
      </c>
      <c r="C39" s="88">
        <v>0.85</v>
      </c>
      <c r="D39" s="83">
        <v>0.85</v>
      </c>
    </row>
    <row r="40" spans="1:4" ht="15" customHeight="1">
      <c r="A40" s="198" t="s">
        <v>86</v>
      </c>
      <c r="B40" s="199"/>
      <c r="C40" s="199"/>
      <c r="D40" s="200"/>
    </row>
    <row r="41" spans="1:4" ht="15" customHeight="1">
      <c r="A41" s="46" t="s">
        <v>109</v>
      </c>
      <c r="B41" s="59" t="s">
        <v>110</v>
      </c>
      <c r="C41" s="88">
        <v>3</v>
      </c>
      <c r="D41" s="88">
        <v>3</v>
      </c>
    </row>
    <row r="42" spans="1:4" ht="15" customHeight="1">
      <c r="A42" s="46" t="s">
        <v>90</v>
      </c>
      <c r="B42" s="59" t="s">
        <v>37</v>
      </c>
      <c r="C42" s="88">
        <v>1</v>
      </c>
      <c r="D42" s="88">
        <v>1</v>
      </c>
    </row>
    <row r="43" spans="1:4" ht="15" customHeight="1">
      <c r="A43" s="76" t="s">
        <v>170</v>
      </c>
      <c r="B43" s="77" t="s">
        <v>171</v>
      </c>
      <c r="C43" s="88">
        <v>100</v>
      </c>
      <c r="D43" s="88">
        <v>100</v>
      </c>
    </row>
    <row r="44" spans="1:4" ht="15" customHeight="1">
      <c r="A44" s="198" t="s">
        <v>85</v>
      </c>
      <c r="B44" s="199"/>
      <c r="C44" s="199"/>
      <c r="D44" s="200"/>
    </row>
    <row r="45" spans="1:4" ht="15" customHeight="1">
      <c r="A45" s="46" t="s">
        <v>153</v>
      </c>
      <c r="B45" s="68" t="s">
        <v>154</v>
      </c>
      <c r="C45" s="63">
        <v>1</v>
      </c>
      <c r="D45" s="75">
        <v>1</v>
      </c>
    </row>
    <row r="46" spans="1:4" ht="15" customHeight="1">
      <c r="A46" s="202" t="s">
        <v>87</v>
      </c>
      <c r="B46" s="203"/>
      <c r="C46" s="203"/>
      <c r="D46" s="204"/>
    </row>
    <row r="47" spans="1:4" ht="15" customHeight="1">
      <c r="A47" s="46" t="s">
        <v>111</v>
      </c>
      <c r="B47" s="68" t="s">
        <v>112</v>
      </c>
      <c r="C47" s="63" t="s">
        <v>113</v>
      </c>
      <c r="D47" s="63" t="s">
        <v>113</v>
      </c>
    </row>
    <row r="48" spans="1:4" ht="15" customHeight="1">
      <c r="A48" s="74" t="s">
        <v>41</v>
      </c>
      <c r="B48" s="74" t="s">
        <v>20</v>
      </c>
      <c r="C48" s="74" t="s">
        <v>95</v>
      </c>
      <c r="D48" s="74" t="s">
        <v>19</v>
      </c>
    </row>
    <row r="49" spans="1:4" ht="15" customHeight="1">
      <c r="A49" s="198" t="s">
        <v>29</v>
      </c>
      <c r="B49" s="199"/>
      <c r="C49" s="199"/>
      <c r="D49" s="200"/>
    </row>
    <row r="50" spans="1:4" ht="15" customHeight="1">
      <c r="A50" s="46" t="s">
        <v>298</v>
      </c>
      <c r="B50" s="59" t="s">
        <v>299</v>
      </c>
      <c r="C50" s="96">
        <v>1</v>
      </c>
      <c r="D50" s="96">
        <v>1</v>
      </c>
    </row>
  </sheetData>
  <mergeCells count="13">
    <mergeCell ref="A49:D49"/>
    <mergeCell ref="A46:D46"/>
    <mergeCell ref="A40:D40"/>
    <mergeCell ref="A44:D44"/>
    <mergeCell ref="A38:D38"/>
    <mergeCell ref="A36:D36"/>
    <mergeCell ref="A1:D1"/>
    <mergeCell ref="A3:D3"/>
    <mergeCell ref="A16:D16"/>
    <mergeCell ref="A20:D20"/>
    <mergeCell ref="A9:D9"/>
    <mergeCell ref="A11:D11"/>
    <mergeCell ref="A14:D1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B18" sqref="B18:I18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36" t="s">
        <v>0</v>
      </c>
      <c r="C1" s="237"/>
      <c r="D1" s="238"/>
      <c r="E1" s="6"/>
      <c r="F1" s="10"/>
      <c r="G1" s="10"/>
      <c r="H1" s="10"/>
      <c r="I1" s="10"/>
    </row>
    <row r="2" spans="1:9" ht="10.5" customHeight="1">
      <c r="B2" s="239"/>
      <c r="C2" s="240"/>
      <c r="D2" s="241"/>
      <c r="E2" s="6"/>
      <c r="F2" s="10"/>
      <c r="G2" s="10"/>
      <c r="H2" s="10"/>
      <c r="I2" s="10"/>
    </row>
    <row r="3" spans="1:9" ht="18" customHeight="1">
      <c r="B3" s="112" t="s">
        <v>315</v>
      </c>
      <c r="C3" s="6"/>
      <c r="D3" s="6"/>
      <c r="E3" s="6"/>
      <c r="F3" s="6"/>
      <c r="G3" s="6"/>
      <c r="H3" s="6"/>
      <c r="I3" s="6"/>
    </row>
    <row r="4" spans="1:9" ht="18" customHeight="1">
      <c r="A4" s="113"/>
      <c r="B4" s="211" t="s">
        <v>317</v>
      </c>
      <c r="C4" s="212"/>
      <c r="D4" s="212"/>
      <c r="E4" s="212"/>
      <c r="F4" s="212"/>
      <c r="G4" s="212"/>
      <c r="H4" s="212"/>
      <c r="I4" s="213"/>
    </row>
    <row r="5" spans="1:9" ht="40.5" customHeight="1">
      <c r="A5" s="113"/>
      <c r="B5" s="114" t="s">
        <v>15</v>
      </c>
      <c r="C5" s="115" t="s">
        <v>20</v>
      </c>
      <c r="D5" s="115" t="s">
        <v>22</v>
      </c>
      <c r="E5" s="115" t="s">
        <v>23</v>
      </c>
      <c r="F5" s="115" t="s">
        <v>24</v>
      </c>
      <c r="G5" s="116" t="s">
        <v>28</v>
      </c>
      <c r="H5" s="116" t="s">
        <v>18</v>
      </c>
      <c r="I5" s="117" t="s">
        <v>7</v>
      </c>
    </row>
    <row r="6" spans="1:9" ht="18" customHeight="1">
      <c r="A6" s="113"/>
      <c r="B6" s="251" t="s">
        <v>29</v>
      </c>
      <c r="C6" s="252"/>
      <c r="D6" s="252"/>
      <c r="E6" s="252"/>
      <c r="F6" s="252"/>
      <c r="G6" s="252"/>
      <c r="H6" s="252"/>
      <c r="I6" s="253"/>
    </row>
    <row r="7" spans="1:9" ht="18" customHeight="1">
      <c r="A7" s="113"/>
      <c r="B7" s="119" t="s">
        <v>44</v>
      </c>
      <c r="C7" s="78" t="s">
        <v>302</v>
      </c>
      <c r="D7" s="120">
        <v>0.11</v>
      </c>
      <c r="E7" s="120">
        <v>0.1</v>
      </c>
      <c r="F7" s="120">
        <v>0.1</v>
      </c>
      <c r="G7" s="121">
        <v>9</v>
      </c>
      <c r="H7" s="121">
        <v>40899447</v>
      </c>
      <c r="I7" s="121">
        <v>4289944.7</v>
      </c>
    </row>
    <row r="8" spans="1:9" ht="18" customHeight="1">
      <c r="A8" s="113"/>
      <c r="B8" s="118" t="s">
        <v>311</v>
      </c>
      <c r="C8" s="205"/>
      <c r="D8" s="206"/>
      <c r="E8" s="206"/>
      <c r="F8" s="207"/>
      <c r="G8" s="122">
        <f>G7</f>
        <v>9</v>
      </c>
      <c r="H8" s="122">
        <f t="shared" ref="H8:I8" si="0">H7</f>
        <v>40899447</v>
      </c>
      <c r="I8" s="122">
        <f t="shared" si="0"/>
        <v>4289944.7</v>
      </c>
    </row>
    <row r="9" spans="1:9" ht="18" customHeight="1">
      <c r="A9" s="113"/>
      <c r="B9" s="123" t="s">
        <v>312</v>
      </c>
      <c r="C9" s="208"/>
      <c r="D9" s="209"/>
      <c r="E9" s="209"/>
      <c r="F9" s="210"/>
      <c r="G9" s="124">
        <f>G8</f>
        <v>9</v>
      </c>
      <c r="H9" s="124">
        <f t="shared" ref="H9:I9" si="1">H8</f>
        <v>40899447</v>
      </c>
      <c r="I9" s="124">
        <f t="shared" si="1"/>
        <v>4289944.7</v>
      </c>
    </row>
    <row r="10" spans="1:9" ht="17.25" customHeight="1">
      <c r="B10" s="249" t="s">
        <v>141</v>
      </c>
      <c r="C10" s="250"/>
      <c r="D10" s="250"/>
      <c r="E10" s="250"/>
      <c r="F10" s="250"/>
      <c r="G10" s="250"/>
      <c r="H10" s="250"/>
      <c r="I10" s="250"/>
    </row>
    <row r="11" spans="1:9" ht="12.95" customHeight="1">
      <c r="B11" s="242" t="s">
        <v>15</v>
      </c>
      <c r="C11" s="243"/>
      <c r="D11" s="244"/>
      <c r="E11" s="242" t="s">
        <v>20</v>
      </c>
      <c r="F11" s="244"/>
      <c r="G11" s="242" t="s">
        <v>45</v>
      </c>
      <c r="H11" s="243"/>
      <c r="I11" s="244"/>
    </row>
    <row r="12" spans="1:9" ht="12.95" customHeight="1">
      <c r="B12" s="223" t="s">
        <v>29</v>
      </c>
      <c r="C12" s="224"/>
      <c r="D12" s="224"/>
      <c r="E12" s="224"/>
      <c r="F12" s="224"/>
      <c r="G12" s="224"/>
      <c r="H12" s="224"/>
      <c r="I12" s="225"/>
    </row>
    <row r="13" spans="1:9" ht="12.95" customHeight="1">
      <c r="B13" s="226" t="s">
        <v>44</v>
      </c>
      <c r="C13" s="227"/>
      <c r="D13" s="228"/>
      <c r="E13" s="229" t="s">
        <v>302</v>
      </c>
      <c r="F13" s="207"/>
      <c r="G13" s="229">
        <v>0.1</v>
      </c>
      <c r="H13" s="206"/>
      <c r="I13" s="207"/>
    </row>
    <row r="14" spans="1:9" ht="12.95" customHeight="1">
      <c r="B14" s="226" t="s">
        <v>321</v>
      </c>
      <c r="C14" s="227"/>
      <c r="D14" s="228"/>
      <c r="E14" s="229" t="s">
        <v>322</v>
      </c>
      <c r="F14" s="207"/>
      <c r="G14" s="229" t="s">
        <v>72</v>
      </c>
      <c r="H14" s="206"/>
      <c r="I14" s="207"/>
    </row>
    <row r="15" spans="1:9" ht="12.95" customHeight="1">
      <c r="B15" s="245" t="s">
        <v>233</v>
      </c>
      <c r="C15" s="227"/>
      <c r="D15" s="246"/>
      <c r="E15" s="247" t="s">
        <v>232</v>
      </c>
      <c r="F15" s="248"/>
      <c r="G15" s="247">
        <v>3</v>
      </c>
      <c r="H15" s="206"/>
      <c r="I15" s="248"/>
    </row>
    <row r="16" spans="1:9" ht="12.95" customHeight="1">
      <c r="B16" s="223" t="s">
        <v>86</v>
      </c>
      <c r="C16" s="224"/>
      <c r="D16" s="224"/>
      <c r="E16" s="224"/>
      <c r="F16" s="224"/>
      <c r="G16" s="224"/>
      <c r="H16" s="224"/>
      <c r="I16" s="225"/>
    </row>
    <row r="17" spans="2:9" ht="12.95" customHeight="1">
      <c r="B17" s="226" t="s">
        <v>86</v>
      </c>
      <c r="C17" s="227"/>
      <c r="D17" s="228"/>
      <c r="E17" s="229" t="s">
        <v>250</v>
      </c>
      <c r="F17" s="207"/>
      <c r="G17" s="229">
        <v>2.7</v>
      </c>
      <c r="H17" s="206"/>
      <c r="I17" s="207"/>
    </row>
    <row r="18" spans="2:9" ht="12.95" customHeight="1">
      <c r="B18" s="217" t="s">
        <v>73</v>
      </c>
      <c r="C18" s="218"/>
      <c r="D18" s="218"/>
      <c r="E18" s="218"/>
      <c r="F18" s="218"/>
      <c r="G18" s="218"/>
      <c r="H18" s="218"/>
      <c r="I18" s="219"/>
    </row>
    <row r="19" spans="2:9" ht="12.95" customHeight="1">
      <c r="B19" s="220" t="s">
        <v>122</v>
      </c>
      <c r="C19" s="221"/>
      <c r="D19" s="222"/>
      <c r="E19" s="214" t="s">
        <v>123</v>
      </c>
      <c r="F19" s="215"/>
      <c r="G19" s="214">
        <v>10</v>
      </c>
      <c r="H19" s="216"/>
      <c r="I19" s="215"/>
    </row>
    <row r="20" spans="2:9" ht="12.95" customHeight="1">
      <c r="B20" s="220" t="s">
        <v>124</v>
      </c>
      <c r="C20" s="221" t="s">
        <v>125</v>
      </c>
      <c r="D20" s="222"/>
      <c r="E20" s="214" t="s">
        <v>125</v>
      </c>
      <c r="F20" s="215"/>
      <c r="G20" s="214">
        <v>9.5</v>
      </c>
      <c r="H20" s="216"/>
      <c r="I20" s="215"/>
    </row>
    <row r="21" spans="2:9" ht="12.95" customHeight="1">
      <c r="B21" s="220" t="s">
        <v>134</v>
      </c>
      <c r="C21" s="221"/>
      <c r="D21" s="222"/>
      <c r="E21" s="214" t="s">
        <v>135</v>
      </c>
      <c r="F21" s="215"/>
      <c r="G21" s="214">
        <v>1</v>
      </c>
      <c r="H21" s="216"/>
      <c r="I21" s="215"/>
    </row>
    <row r="22" spans="2:9" ht="12.95" customHeight="1">
      <c r="B22" s="220" t="s">
        <v>155</v>
      </c>
      <c r="C22" s="221"/>
      <c r="D22" s="222"/>
      <c r="E22" s="214" t="s">
        <v>156</v>
      </c>
      <c r="F22" s="215"/>
      <c r="G22" s="214" t="s">
        <v>72</v>
      </c>
      <c r="H22" s="216"/>
      <c r="I22" s="215"/>
    </row>
    <row r="23" spans="2:9" ht="12.95" customHeight="1">
      <c r="B23" s="220" t="s">
        <v>119</v>
      </c>
      <c r="C23" s="221"/>
      <c r="D23" s="222"/>
      <c r="E23" s="214" t="s">
        <v>118</v>
      </c>
      <c r="F23" s="215"/>
      <c r="G23" s="214" t="s">
        <v>72</v>
      </c>
      <c r="H23" s="216"/>
      <c r="I23" s="215"/>
    </row>
    <row r="24" spans="2:9" ht="12.95" customHeight="1">
      <c r="B24" s="230" t="s">
        <v>96</v>
      </c>
      <c r="C24" s="231"/>
      <c r="D24" s="231"/>
      <c r="E24" s="231"/>
      <c r="F24" s="231"/>
      <c r="G24" s="231"/>
      <c r="H24" s="231"/>
      <c r="I24" s="232"/>
    </row>
    <row r="25" spans="2:9" ht="12.95" customHeight="1">
      <c r="B25" s="233" t="s">
        <v>309</v>
      </c>
      <c r="C25" s="227"/>
      <c r="D25" s="228"/>
      <c r="E25" s="234" t="s">
        <v>310</v>
      </c>
      <c r="F25" s="207"/>
      <c r="G25" s="234" t="s">
        <v>72</v>
      </c>
      <c r="H25" s="206"/>
      <c r="I25" s="207"/>
    </row>
    <row r="26" spans="2:9" ht="12.95" customHeight="1">
      <c r="B26" s="233" t="s">
        <v>258</v>
      </c>
      <c r="C26" s="227"/>
      <c r="D26" s="228"/>
      <c r="E26" s="234" t="s">
        <v>257</v>
      </c>
      <c r="F26" s="207"/>
      <c r="G26" s="234">
        <v>0.5</v>
      </c>
      <c r="H26" s="206"/>
      <c r="I26" s="207"/>
    </row>
    <row r="27" spans="2:9" ht="12.95" customHeight="1">
      <c r="B27" s="233" t="s">
        <v>277</v>
      </c>
      <c r="C27" s="227"/>
      <c r="D27" s="228"/>
      <c r="E27" s="234" t="s">
        <v>278</v>
      </c>
      <c r="F27" s="207"/>
      <c r="G27" s="234">
        <v>1</v>
      </c>
      <c r="H27" s="206"/>
      <c r="I27" s="207"/>
    </row>
    <row r="28" spans="2:9" ht="12.95" customHeight="1">
      <c r="B28" s="220" t="s">
        <v>265</v>
      </c>
      <c r="C28" s="221"/>
      <c r="D28" s="222"/>
      <c r="E28" s="235" t="s">
        <v>266</v>
      </c>
      <c r="F28" s="235"/>
      <c r="G28" s="214" t="s">
        <v>72</v>
      </c>
      <c r="H28" s="216"/>
      <c r="I28" s="215"/>
    </row>
    <row r="29" spans="2:9" ht="12.95" customHeight="1">
      <c r="B29" s="220" t="s">
        <v>129</v>
      </c>
      <c r="C29" s="221"/>
      <c r="D29" s="222"/>
      <c r="E29" s="214" t="s">
        <v>128</v>
      </c>
      <c r="F29" s="215"/>
      <c r="G29" s="214" t="s">
        <v>72</v>
      </c>
      <c r="H29" s="216"/>
      <c r="I29" s="215"/>
    </row>
    <row r="30" spans="2:9" ht="25.5" customHeight="1"/>
    <row r="31" spans="2:9" ht="22.5"/>
  </sheetData>
  <mergeCells count="55">
    <mergeCell ref="G27:I27"/>
    <mergeCell ref="B27:D27"/>
    <mergeCell ref="E23:F23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  <mergeCell ref="B1:D2"/>
    <mergeCell ref="B11:D11"/>
    <mergeCell ref="E11:F11"/>
    <mergeCell ref="B15:D15"/>
    <mergeCell ref="E15:F15"/>
    <mergeCell ref="B12:I12"/>
    <mergeCell ref="B10:I10"/>
    <mergeCell ref="G15:I15"/>
    <mergeCell ref="G11:I11"/>
    <mergeCell ref="B13:D13"/>
    <mergeCell ref="E13:F13"/>
    <mergeCell ref="G13:I13"/>
    <mergeCell ref="B6:I6"/>
    <mergeCell ref="B14:D14"/>
    <mergeCell ref="E14:F14"/>
    <mergeCell ref="G14:I14"/>
    <mergeCell ref="B29:D29"/>
    <mergeCell ref="E29:F29"/>
    <mergeCell ref="G29:I29"/>
    <mergeCell ref="B23:D23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G23:I23"/>
    <mergeCell ref="E27:F27"/>
    <mergeCell ref="C8:F8"/>
    <mergeCell ref="C9:F9"/>
    <mergeCell ref="B4:I4"/>
    <mergeCell ref="E19:F19"/>
    <mergeCell ref="G19:I19"/>
    <mergeCell ref="B18:I18"/>
    <mergeCell ref="B19:D19"/>
    <mergeCell ref="B16:I16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0"/>
  <sheetViews>
    <sheetView workbookViewId="0">
      <selection activeCell="B28" sqref="B28:B29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56" t="s">
        <v>0</v>
      </c>
      <c r="C1" s="256"/>
      <c r="D1" s="256"/>
      <c r="E1" s="256"/>
      <c r="F1" s="257"/>
      <c r="H1" s="258"/>
      <c r="I1" s="258"/>
    </row>
    <row r="2" spans="1:9" ht="18">
      <c r="B2" s="256" t="s">
        <v>323</v>
      </c>
      <c r="C2" s="256"/>
      <c r="D2" s="256"/>
      <c r="E2" s="256"/>
      <c r="F2" s="256"/>
      <c r="H2" s="258"/>
      <c r="I2" s="258"/>
    </row>
    <row r="3" spans="1:9" ht="18">
      <c r="B3" s="259" t="s">
        <v>324</v>
      </c>
      <c r="C3" s="260"/>
      <c r="D3" s="261"/>
      <c r="E3" s="257"/>
      <c r="F3" s="257"/>
      <c r="H3" s="258"/>
      <c r="I3" s="258"/>
    </row>
    <row r="4" spans="1:9" ht="18">
      <c r="B4" s="259"/>
      <c r="C4" s="260"/>
      <c r="D4" s="261"/>
      <c r="E4" s="257"/>
      <c r="F4" s="257"/>
      <c r="H4" s="258"/>
      <c r="I4" s="258"/>
    </row>
    <row r="5" spans="1:9">
      <c r="A5" s="109"/>
      <c r="B5" s="109"/>
      <c r="D5" s="262"/>
      <c r="E5" s="263"/>
      <c r="F5" s="263"/>
    </row>
    <row r="6" spans="1:9" ht="18.75">
      <c r="A6" s="109"/>
      <c r="B6" s="264" t="s">
        <v>325</v>
      </c>
      <c r="C6" s="265"/>
      <c r="D6" s="266"/>
      <c r="E6" s="267"/>
      <c r="F6" s="268"/>
    </row>
    <row r="7" spans="1:9" ht="31.5">
      <c r="A7" s="109"/>
      <c r="B7" s="269" t="s">
        <v>41</v>
      </c>
      <c r="C7" s="270" t="s">
        <v>20</v>
      </c>
      <c r="D7" s="271" t="s">
        <v>326</v>
      </c>
      <c r="E7" s="272" t="s">
        <v>327</v>
      </c>
      <c r="F7" s="272" t="s">
        <v>328</v>
      </c>
    </row>
    <row r="8" spans="1:9">
      <c r="A8" s="273"/>
      <c r="B8" s="274" t="s">
        <v>30</v>
      </c>
      <c r="C8" s="275"/>
      <c r="D8" s="275"/>
      <c r="E8" s="275"/>
      <c r="F8" s="276"/>
    </row>
    <row r="9" spans="1:9">
      <c r="A9" s="273"/>
      <c r="B9" s="277" t="s">
        <v>329</v>
      </c>
      <c r="C9" s="277" t="s">
        <v>133</v>
      </c>
      <c r="D9" s="280">
        <v>8</v>
      </c>
      <c r="E9" s="289">
        <v>252495</v>
      </c>
      <c r="F9" s="289">
        <v>3768188.98</v>
      </c>
    </row>
    <row r="10" spans="1:9">
      <c r="A10" s="273"/>
      <c r="B10" s="278" t="s">
        <v>330</v>
      </c>
      <c r="C10" s="279"/>
      <c r="D10" s="280">
        <f t="shared" ref="D10:F11" si="0">D9</f>
        <v>8</v>
      </c>
      <c r="E10" s="289">
        <f t="shared" si="0"/>
        <v>252495</v>
      </c>
      <c r="F10" s="289">
        <f t="shared" si="0"/>
        <v>3768188.98</v>
      </c>
    </row>
    <row r="11" spans="1:9">
      <c r="A11" s="273"/>
      <c r="B11" s="281" t="s">
        <v>40</v>
      </c>
      <c r="C11" s="282"/>
      <c r="D11" s="280">
        <f t="shared" si="0"/>
        <v>8</v>
      </c>
      <c r="E11" s="289">
        <f t="shared" si="0"/>
        <v>252495</v>
      </c>
      <c r="F11" s="289">
        <f t="shared" si="0"/>
        <v>3768188.98</v>
      </c>
    </row>
    <row r="12" spans="1:9">
      <c r="A12" s="273"/>
      <c r="B12" s="273"/>
      <c r="C12" s="273"/>
      <c r="D12" s="262"/>
      <c r="E12" s="263"/>
      <c r="F12" s="263"/>
    </row>
    <row r="13" spans="1:9">
      <c r="A13" s="273"/>
      <c r="B13" s="273"/>
      <c r="C13" s="273"/>
      <c r="D13" s="262"/>
      <c r="E13" s="263"/>
      <c r="F13" s="263"/>
    </row>
    <row r="14" spans="1:9" ht="18.75">
      <c r="A14" s="273"/>
      <c r="B14" s="283" t="s">
        <v>331</v>
      </c>
      <c r="C14" s="273"/>
      <c r="D14" s="262"/>
      <c r="E14" s="263"/>
      <c r="F14" s="263"/>
    </row>
    <row r="15" spans="1:9">
      <c r="A15" s="273"/>
      <c r="B15" s="284" t="s">
        <v>41</v>
      </c>
      <c r="C15" s="285" t="s">
        <v>20</v>
      </c>
      <c r="D15" s="286" t="s">
        <v>326</v>
      </c>
      <c r="E15" s="287" t="s">
        <v>327</v>
      </c>
      <c r="F15" s="287" t="s">
        <v>328</v>
      </c>
    </row>
    <row r="16" spans="1:9">
      <c r="A16" s="273"/>
      <c r="B16" s="274" t="s">
        <v>96</v>
      </c>
      <c r="C16" s="275"/>
      <c r="D16" s="275"/>
      <c r="E16" s="275"/>
      <c r="F16" s="276"/>
    </row>
    <row r="17" spans="1:6">
      <c r="A17" s="273"/>
      <c r="B17" s="277" t="s">
        <v>290</v>
      </c>
      <c r="C17" s="277" t="s">
        <v>291</v>
      </c>
      <c r="D17" s="280">
        <v>2</v>
      </c>
      <c r="E17" s="289">
        <v>200000</v>
      </c>
      <c r="F17" s="289">
        <v>560000</v>
      </c>
    </row>
    <row r="18" spans="1:6">
      <c r="A18" s="273"/>
      <c r="B18" s="277" t="s">
        <v>332</v>
      </c>
      <c r="C18" s="277"/>
      <c r="D18" s="280">
        <f t="shared" ref="D18:F19" si="1">D17</f>
        <v>2</v>
      </c>
      <c r="E18" s="289">
        <f t="shared" si="1"/>
        <v>200000</v>
      </c>
      <c r="F18" s="289">
        <f t="shared" si="1"/>
        <v>560000</v>
      </c>
    </row>
    <row r="19" spans="1:6">
      <c r="A19" s="273"/>
      <c r="B19" s="277" t="s">
        <v>40</v>
      </c>
      <c r="C19" s="277"/>
      <c r="D19" s="280">
        <f t="shared" si="1"/>
        <v>2</v>
      </c>
      <c r="E19" s="289">
        <f t="shared" si="1"/>
        <v>200000</v>
      </c>
      <c r="F19" s="289">
        <f t="shared" si="1"/>
        <v>560000</v>
      </c>
    </row>
    <row r="20" spans="1:6">
      <c r="A20" s="288"/>
      <c r="B20" s="288"/>
      <c r="C20" s="273"/>
    </row>
  </sheetData>
  <mergeCells count="5">
    <mergeCell ref="B1:E1"/>
    <mergeCell ref="B2:F2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4" t="s">
        <v>0</v>
      </c>
      <c r="C1" s="254"/>
      <c r="D1" s="5"/>
      <c r="E1" s="5"/>
      <c r="F1" s="5"/>
    </row>
    <row r="2" spans="1:6" ht="27.95" customHeight="1">
      <c r="A2" s="4"/>
      <c r="B2" s="255" t="s">
        <v>315</v>
      </c>
      <c r="C2" s="255"/>
      <c r="D2" s="255"/>
      <c r="E2" s="255"/>
      <c r="F2" s="255"/>
    </row>
    <row r="3" spans="1:6" ht="42.75" customHeight="1">
      <c r="B3" s="211" t="s">
        <v>46</v>
      </c>
      <c r="C3" s="212"/>
      <c r="D3" s="212"/>
      <c r="E3" s="212"/>
      <c r="F3" s="21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6" t="s">
        <v>77</v>
      </c>
      <c r="C12" s="127" t="s">
        <v>56</v>
      </c>
      <c r="D12" s="128" t="s">
        <v>142</v>
      </c>
      <c r="E12" s="129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 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2026-02-24T10:35:55Z</cp:lastPrinted>
  <dcterms:created xsi:type="dcterms:W3CDTF">2024-09-12T06:50:39Z</dcterms:created>
  <dcterms:modified xsi:type="dcterms:W3CDTF">2026-02-24T10:36:01Z</dcterms:modified>
</cp:coreProperties>
</file>